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13_ncr:1_{854714C6-5DCB-42AA-B74D-F5B66D338E4F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scores par items" sheetId="3" r:id="rId1"/>
    <sheet name="moyennes par dimensions" sheetId="4" r:id="rId2"/>
    <sheet name="percentiles femmes" sheetId="1" r:id="rId3"/>
    <sheet name="percentiles hommes" sheetId="2" r:id="rId4"/>
    <sheet name="grpah femme" sheetId="5" r:id="rId5"/>
    <sheet name="graph homme" sheetId="6" r:id="rId6"/>
    <sheet name="comparaison" sheetId="7" r:id="rId7"/>
    <sheet name="droits d'auteurs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3" i="4" l="1"/>
  <c r="O25" i="1" s="1"/>
  <c r="B12" i="4"/>
  <c r="N25" i="1" s="1"/>
  <c r="N26" i="1" s="1"/>
  <c r="B11" i="4"/>
  <c r="M25" i="1" s="1"/>
  <c r="B10" i="4"/>
  <c r="L25" i="1" s="1"/>
  <c r="L23" i="2" s="1"/>
  <c r="L24" i="2" s="1"/>
  <c r="B9" i="4"/>
  <c r="K25" i="1" s="1"/>
  <c r="B8" i="4"/>
  <c r="J25" i="1" s="1"/>
  <c r="B7" i="4"/>
  <c r="I25" i="1" s="1"/>
  <c r="B6" i="4"/>
  <c r="H25" i="1" s="1"/>
  <c r="B5" i="4"/>
  <c r="G25" i="1" s="1"/>
  <c r="B4" i="4"/>
  <c r="F25" i="1" s="1"/>
  <c r="F26" i="1" s="1"/>
  <c r="B3" i="4"/>
  <c r="E25" i="1" s="1"/>
  <c r="B2" i="4"/>
  <c r="D25" i="1" s="1"/>
  <c r="J26" i="1" l="1"/>
  <c r="H3" i="5" s="1"/>
  <c r="J23" i="2"/>
  <c r="J24" i="2" s="1"/>
  <c r="H2" i="6" s="1"/>
  <c r="D26" i="1"/>
  <c r="B3" i="5" s="1"/>
  <c r="H26" i="1"/>
  <c r="F3" i="5" s="1"/>
  <c r="H23" i="2"/>
  <c r="H24" i="2" s="1"/>
  <c r="F2" i="6" s="1"/>
  <c r="E23" i="2"/>
  <c r="E24" i="2" s="1"/>
  <c r="C2" i="6" s="1"/>
  <c r="E26" i="1"/>
  <c r="C3" i="5" s="1"/>
  <c r="I23" i="2"/>
  <c r="I24" i="2" s="1"/>
  <c r="G2" i="6" s="1"/>
  <c r="I26" i="1"/>
  <c r="G3" i="5" s="1"/>
  <c r="M23" i="2"/>
  <c r="M24" i="2" s="1"/>
  <c r="K2" i="6" s="1"/>
  <c r="M26" i="1"/>
  <c r="K3" i="5" s="1"/>
  <c r="G23" i="2"/>
  <c r="G24" i="2" s="1"/>
  <c r="E2" i="6" s="1"/>
  <c r="G26" i="1"/>
  <c r="E3" i="5" s="1"/>
  <c r="K23" i="2"/>
  <c r="K24" i="2" s="1"/>
  <c r="I2" i="6" s="1"/>
  <c r="K26" i="1"/>
  <c r="I3" i="5" s="1"/>
  <c r="O23" i="2"/>
  <c r="O24" i="2" s="1"/>
  <c r="M2" i="6" s="1"/>
  <c r="O26" i="1"/>
  <c r="M3" i="5" s="1"/>
  <c r="F23" i="2"/>
  <c r="F24" i="2" s="1"/>
  <c r="D2" i="6" s="1"/>
  <c r="N23" i="2"/>
  <c r="N24" i="2" s="1"/>
  <c r="L2" i="6" s="1"/>
  <c r="L26" i="1"/>
  <c r="J3" i="5" s="1"/>
  <c r="J2" i="6"/>
  <c r="D3" i="5"/>
  <c r="L3" i="5"/>
  <c r="D23" i="2" l="1"/>
  <c r="D24" i="2" s="1"/>
  <c r="B2" i="6" s="1"/>
</calcChain>
</file>

<file path=xl/sharedStrings.xml><?xml version="1.0" encoding="utf-8"?>
<sst xmlns="http://schemas.openxmlformats.org/spreadsheetml/2006/main" count="217" uniqueCount="124">
  <si>
    <t>Statistiques</t>
  </si>
  <si>
    <t>2. Sexe</t>
  </si>
  <si>
    <t>pensée et affect neg</t>
  </si>
  <si>
    <t>psychotrauma</t>
  </si>
  <si>
    <t>addiction</t>
  </si>
  <si>
    <t>TCA</t>
  </si>
  <si>
    <t>troubles du comportement et de la perception</t>
  </si>
  <si>
    <t>panique et agoraphobie</t>
  </si>
  <si>
    <t>labilité émo</t>
  </si>
  <si>
    <t>abatement</t>
  </si>
  <si>
    <t>neurodev</t>
  </si>
  <si>
    <t>anxiété</t>
  </si>
  <si>
    <t>hyper-activité psychique</t>
  </si>
  <si>
    <t>retentissement fonctionnel</t>
  </si>
  <si>
    <t>Femme</t>
  </si>
  <si>
    <t>N</t>
  </si>
  <si>
    <t>Valide</t>
  </si>
  <si>
    <t>Manquant</t>
  </si>
  <si>
    <t>Percentiles</t>
  </si>
  <si>
    <t>5</t>
  </si>
  <si>
    <t>10</t>
  </si>
  <si>
    <t>15</t>
  </si>
  <si>
    <t>20</t>
  </si>
  <si>
    <t>25</t>
  </si>
  <si>
    <t>30</t>
  </si>
  <si>
    <t>35</t>
  </si>
  <si>
    <t>40</t>
  </si>
  <si>
    <t>45</t>
  </si>
  <si>
    <t>50</t>
  </si>
  <si>
    <t>55</t>
  </si>
  <si>
    <t>60</t>
  </si>
  <si>
    <t>65</t>
  </si>
  <si>
    <t>70</t>
  </si>
  <si>
    <t>75</t>
  </si>
  <si>
    <t>80</t>
  </si>
  <si>
    <t>85</t>
  </si>
  <si>
    <t>90</t>
  </si>
  <si>
    <t>95</t>
  </si>
  <si>
    <t>100</t>
  </si>
  <si>
    <t>Homme</t>
  </si>
  <si>
    <t>Score patient</t>
  </si>
  <si>
    <t>Formule</t>
  </si>
  <si>
    <t>S2T1</t>
  </si>
  <si>
    <t>S2T2</t>
  </si>
  <si>
    <t>S2T3</t>
  </si>
  <si>
    <t>S2T4</t>
  </si>
  <si>
    <t>S2T5</t>
  </si>
  <si>
    <t>S2T6</t>
  </si>
  <si>
    <t>S2T7</t>
  </si>
  <si>
    <t>S2T8</t>
  </si>
  <si>
    <t>S2T9</t>
  </si>
  <si>
    <t>S2T10</t>
  </si>
  <si>
    <t>S2T11</t>
  </si>
  <si>
    <t>S2T12</t>
  </si>
  <si>
    <t>S2T13</t>
  </si>
  <si>
    <t>S2T14</t>
  </si>
  <si>
    <t>S2T15</t>
  </si>
  <si>
    <t>S2T16</t>
  </si>
  <si>
    <t>S2T17</t>
  </si>
  <si>
    <t>S2T18</t>
  </si>
  <si>
    <t>S2T19</t>
  </si>
  <si>
    <t>S2T20</t>
  </si>
  <si>
    <t>S2T21</t>
  </si>
  <si>
    <t>S2T22</t>
  </si>
  <si>
    <t>S2T23</t>
  </si>
  <si>
    <t>S2T24</t>
  </si>
  <si>
    <t>S2T25</t>
  </si>
  <si>
    <t>S2T26</t>
  </si>
  <si>
    <t>S2T27</t>
  </si>
  <si>
    <t>S2T28</t>
  </si>
  <si>
    <t>S2T29</t>
  </si>
  <si>
    <t>S2T30</t>
  </si>
  <si>
    <t>S2T31</t>
  </si>
  <si>
    <t>S2T32</t>
  </si>
  <si>
    <t>S2T33</t>
  </si>
  <si>
    <t>S2T34</t>
  </si>
  <si>
    <t>S2T35</t>
  </si>
  <si>
    <t>S2T36</t>
  </si>
  <si>
    <t>S2T37</t>
  </si>
  <si>
    <t>S2T38</t>
  </si>
  <si>
    <t>S2T39</t>
  </si>
  <si>
    <t>S2T40</t>
  </si>
  <si>
    <t>S2T41</t>
  </si>
  <si>
    <t>S2T42</t>
  </si>
  <si>
    <t>S2T43</t>
  </si>
  <si>
    <t>S2T44</t>
  </si>
  <si>
    <t>S2T45</t>
  </si>
  <si>
    <t>S2T46</t>
  </si>
  <si>
    <t>S2T47</t>
  </si>
  <si>
    <t>S2T48</t>
  </si>
  <si>
    <t>S2T49</t>
  </si>
  <si>
    <t>S2T50</t>
  </si>
  <si>
    <t>S2T51</t>
  </si>
  <si>
    <t>S2T52</t>
  </si>
  <si>
    <t>S2T53</t>
  </si>
  <si>
    <t>S2T54</t>
  </si>
  <si>
    <t>S2T55</t>
  </si>
  <si>
    <t>S2T56</t>
  </si>
  <si>
    <t>S2T57</t>
  </si>
  <si>
    <t>S2T58</t>
  </si>
  <si>
    <t>S2T59</t>
  </si>
  <si>
    <t>S2T60</t>
  </si>
  <si>
    <t>S2T61</t>
  </si>
  <si>
    <t>S2T62</t>
  </si>
  <si>
    <t>S2T63</t>
  </si>
  <si>
    <t>S2T64</t>
  </si>
  <si>
    <t>S2T65</t>
  </si>
  <si>
    <t>S2T66</t>
  </si>
  <si>
    <t>percentile</t>
  </si>
  <si>
    <t>labilité émotionnelle</t>
  </si>
  <si>
    <t>abattement</t>
  </si>
  <si>
    <t>Psychotraumatismes</t>
  </si>
  <si>
    <t>Addiction</t>
  </si>
  <si>
    <t>Troubles du comportement et de la perception</t>
  </si>
  <si>
    <t>neurodéveloppement</t>
  </si>
  <si>
    <t xml:space="preserve">anxiété </t>
  </si>
  <si>
    <t>Pensées et affects négatif</t>
  </si>
  <si>
    <t>percentile avant</t>
  </si>
  <si>
    <t>percentile après</t>
  </si>
  <si>
    <t>Score fragile</t>
  </si>
  <si>
    <t>Socres pathologiques</t>
  </si>
  <si>
    <t>« Cette œuvre est diffusée sous licence CC BY NC ND  4.0 dont les termes sont disponibles via le lien suivant : https://creativecommons.org/licenses/by-nc-nd/4.0/deed.fr  ».</t>
  </si>
  <si>
    <t>Vancappel et al. 2023</t>
  </si>
  <si>
    <t>Vancappel, A., Raysseguier, C., Coillot, H., Jansen, E., Bouyer, C., Mangolini, A., Barbe, P. G., Debout-Courtault, C., Pierre-le Seac’h, M., Kazour, F., Courtois, R., &amp; El-Hage, W. (2023). Development and validation of the Symptomatic Transdiagnostic Test (S2T). L’Encephale, S0013-7006(22)00264-0. https://doi.org/10.1016/j.encep.2022.11.004 (Q2)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</si>
</sst>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0"/>
      <name val="Arial"/>
    </font>
    <font>
      <b/>
      <sz val="9"/>
      <color indexed="8"/>
      <name val="Arial Bold"/>
    </font>
    <font>
      <sz val="9"/>
      <color indexed="8"/>
      <name val="Arial"/>
    </font>
    <font>
      <sz val="10"/>
      <name val="Arial"/>
      <family val="2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/>
      <top/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42">
    <xf numFmtId="0" fontId="0" fillId="0" borderId="0" xfId="0"/>
    <xf numFmtId="2" fontId="1" fillId="0" borderId="0" xfId="1" applyNumberFormat="1"/>
    <xf numFmtId="2" fontId="3" fillId="0" borderId="4" xfId="1" applyNumberFormat="1" applyFont="1" applyBorder="1" applyAlignment="1">
      <alignment horizontal="center" wrapText="1"/>
    </xf>
    <xf numFmtId="2" fontId="3" fillId="0" borderId="5" xfId="1" applyNumberFormat="1" applyFont="1" applyBorder="1" applyAlignment="1">
      <alignment horizontal="center" wrapText="1"/>
    </xf>
    <xf numFmtId="2" fontId="3" fillId="0" borderId="6" xfId="1" applyNumberFormat="1" applyFont="1" applyBorder="1" applyAlignment="1">
      <alignment horizontal="center" wrapText="1"/>
    </xf>
    <xf numFmtId="2" fontId="3" fillId="0" borderId="9" xfId="1" applyNumberFormat="1" applyFont="1" applyBorder="1" applyAlignment="1">
      <alignment horizontal="left" vertical="top" wrapText="1"/>
    </xf>
    <xf numFmtId="2" fontId="3" fillId="0" borderId="10" xfId="1" applyNumberFormat="1" applyFont="1" applyBorder="1" applyAlignment="1">
      <alignment horizontal="right" vertical="center"/>
    </xf>
    <xf numFmtId="2" fontId="3" fillId="0" borderId="11" xfId="1" applyNumberFormat="1" applyFont="1" applyBorder="1" applyAlignment="1">
      <alignment horizontal="right" vertical="center"/>
    </xf>
    <xf numFmtId="2" fontId="3" fillId="0" borderId="12" xfId="1" applyNumberFormat="1" applyFont="1" applyBorder="1" applyAlignment="1">
      <alignment horizontal="right" vertical="center"/>
    </xf>
    <xf numFmtId="2" fontId="3" fillId="0" borderId="15" xfId="1" applyNumberFormat="1" applyFont="1" applyBorder="1" applyAlignment="1">
      <alignment horizontal="left" vertical="top" wrapText="1"/>
    </xf>
    <xf numFmtId="2" fontId="3" fillId="0" borderId="16" xfId="1" applyNumberFormat="1" applyFont="1" applyBorder="1" applyAlignment="1">
      <alignment horizontal="right" vertical="center"/>
    </xf>
    <xf numFmtId="2" fontId="3" fillId="0" borderId="17" xfId="1" applyNumberFormat="1" applyFont="1" applyBorder="1" applyAlignment="1">
      <alignment horizontal="right" vertical="center"/>
    </xf>
    <xf numFmtId="2" fontId="3" fillId="0" borderId="18" xfId="1" applyNumberFormat="1" applyFont="1" applyBorder="1" applyAlignment="1">
      <alignment horizontal="right" vertical="center"/>
    </xf>
    <xf numFmtId="2" fontId="3" fillId="0" borderId="19" xfId="1" applyNumberFormat="1" applyFont="1" applyBorder="1" applyAlignment="1">
      <alignment horizontal="left" vertical="top"/>
    </xf>
    <xf numFmtId="2" fontId="3" fillId="0" borderId="20" xfId="1" applyNumberFormat="1" applyFont="1" applyBorder="1" applyAlignment="1">
      <alignment horizontal="right" vertical="center"/>
    </xf>
    <xf numFmtId="2" fontId="3" fillId="0" borderId="21" xfId="1" applyNumberFormat="1" applyFont="1" applyBorder="1" applyAlignment="1">
      <alignment horizontal="right" vertical="center"/>
    </xf>
    <xf numFmtId="2" fontId="3" fillId="0" borderId="22" xfId="1" applyNumberFormat="1" applyFont="1" applyBorder="1" applyAlignment="1">
      <alignment horizontal="right" vertical="center"/>
    </xf>
    <xf numFmtId="2" fontId="3" fillId="0" borderId="15" xfId="1" applyNumberFormat="1" applyFont="1" applyBorder="1" applyAlignment="1">
      <alignment horizontal="left" vertical="top"/>
    </xf>
    <xf numFmtId="2" fontId="3" fillId="0" borderId="19" xfId="1" applyNumberFormat="1" applyFont="1" applyBorder="1" applyAlignment="1">
      <alignment horizontal="left" vertical="top" wrapText="1"/>
    </xf>
    <xf numFmtId="2" fontId="3" fillId="0" borderId="26" xfId="1" applyNumberFormat="1" applyFont="1" applyBorder="1" applyAlignment="1">
      <alignment horizontal="left" vertical="top"/>
    </xf>
    <xf numFmtId="2" fontId="3" fillId="0" borderId="27" xfId="1" applyNumberFormat="1" applyFont="1" applyBorder="1" applyAlignment="1">
      <alignment horizontal="right" vertical="center"/>
    </xf>
    <xf numFmtId="2" fontId="3" fillId="0" borderId="28" xfId="1" applyNumberFormat="1" applyFont="1" applyBorder="1" applyAlignment="1">
      <alignment horizontal="right" vertical="center"/>
    </xf>
    <xf numFmtId="2" fontId="3" fillId="0" borderId="29" xfId="1" applyNumberFormat="1" applyFont="1" applyBorder="1" applyAlignment="1">
      <alignment horizontal="right" vertical="center"/>
    </xf>
    <xf numFmtId="2" fontId="4" fillId="0" borderId="0" xfId="1" applyNumberFormat="1" applyFont="1"/>
    <xf numFmtId="2" fontId="5" fillId="0" borderId="19" xfId="1" applyNumberFormat="1" applyFont="1" applyBorder="1" applyAlignment="1">
      <alignment horizontal="left" vertical="top"/>
    </xf>
    <xf numFmtId="2" fontId="5" fillId="0" borderId="20" xfId="1" applyNumberFormat="1" applyFont="1" applyBorder="1" applyAlignment="1">
      <alignment horizontal="right" vertical="center"/>
    </xf>
    <xf numFmtId="2" fontId="0" fillId="0" borderId="0" xfId="0" applyNumberFormat="1"/>
    <xf numFmtId="0" fontId="6" fillId="0" borderId="0" xfId="2" applyAlignment="1">
      <alignment vertical="center"/>
    </xf>
    <xf numFmtId="0" fontId="6" fillId="0" borderId="0" xfId="2" applyAlignment="1">
      <alignment horizontal="left" vertical="center" indent="5"/>
    </xf>
    <xf numFmtId="2" fontId="3" fillId="0" borderId="7" xfId="1" applyNumberFormat="1" applyFont="1" applyBorder="1" applyAlignment="1">
      <alignment horizontal="left" vertical="top" wrapText="1"/>
    </xf>
    <xf numFmtId="2" fontId="3" fillId="0" borderId="13" xfId="1" applyNumberFormat="1" applyFont="1" applyBorder="1" applyAlignment="1">
      <alignment horizontal="left" vertical="top" wrapText="1"/>
    </xf>
    <xf numFmtId="2" fontId="3" fillId="0" borderId="23" xfId="1" applyNumberFormat="1" applyFont="1" applyBorder="1" applyAlignment="1">
      <alignment horizontal="left" vertical="top" wrapText="1"/>
    </xf>
    <xf numFmtId="2" fontId="3" fillId="0" borderId="8" xfId="1" applyNumberFormat="1" applyFont="1" applyBorder="1" applyAlignment="1">
      <alignment horizontal="left" vertical="top" wrapText="1"/>
    </xf>
    <xf numFmtId="2" fontId="3" fillId="0" borderId="14" xfId="1" applyNumberFormat="1" applyFont="1" applyBorder="1" applyAlignment="1">
      <alignment horizontal="left" vertical="top" wrapText="1"/>
    </xf>
    <xf numFmtId="2" fontId="3" fillId="0" borderId="0" xfId="1" applyNumberFormat="1" applyFont="1" applyAlignment="1">
      <alignment horizontal="left" vertical="top" wrapText="1"/>
    </xf>
    <xf numFmtId="2" fontId="2" fillId="0" borderId="0" xfId="1" applyNumberFormat="1" applyFont="1" applyAlignment="1">
      <alignment horizontal="center" vertical="center" wrapText="1"/>
    </xf>
    <xf numFmtId="2" fontId="3" fillId="0" borderId="1" xfId="1" applyNumberFormat="1" applyFont="1" applyBorder="1" applyAlignment="1">
      <alignment horizontal="left" wrapText="1"/>
    </xf>
    <xf numFmtId="2" fontId="3" fillId="0" borderId="2" xfId="1" applyNumberFormat="1" applyFont="1" applyBorder="1" applyAlignment="1">
      <alignment horizontal="left" wrapText="1"/>
    </xf>
    <xf numFmtId="2" fontId="3" fillId="0" borderId="3" xfId="1" applyNumberFormat="1" applyFont="1" applyBorder="1" applyAlignment="1">
      <alignment horizontal="left" wrapText="1"/>
    </xf>
    <xf numFmtId="2" fontId="3" fillId="0" borderId="24" xfId="1" applyNumberFormat="1" applyFont="1" applyBorder="1" applyAlignment="1">
      <alignment horizontal="left" vertical="top" wrapText="1"/>
    </xf>
    <xf numFmtId="2" fontId="3" fillId="0" borderId="25" xfId="1" applyNumberFormat="1" applyFont="1" applyBorder="1" applyAlignment="1">
      <alignment horizontal="left" vertical="top" wrapText="1"/>
    </xf>
    <xf numFmtId="0" fontId="0" fillId="0" borderId="0" xfId="0"/>
  </cellXfs>
  <cellStyles count="3">
    <cellStyle name="Lien hypertexte" xfId="2" builtinId="8"/>
    <cellStyle name="Normal" xfId="0" builtinId="0"/>
    <cellStyle name="Normal_Feuil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'grpah femme'!$A$3</c:f>
              <c:strCache>
                <c:ptCount val="1"/>
                <c:pt idx="0">
                  <c:v>percentile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'grpah femme'!$B$2:$N$2</c:f>
              <c:strCache>
                <c:ptCount val="12"/>
                <c:pt idx="0">
                  <c:v>Pensées et affects négatif</c:v>
                </c:pt>
                <c:pt idx="1">
                  <c:v>Psychotraumatismes</c:v>
                </c:pt>
                <c:pt idx="2">
                  <c:v>Addiction</c:v>
                </c:pt>
                <c:pt idx="3">
                  <c:v>TCA</c:v>
                </c:pt>
                <c:pt idx="4">
                  <c:v>Troubles du comportement et de la perception</c:v>
                </c:pt>
                <c:pt idx="5">
                  <c:v>panique et agoraphobie</c:v>
                </c:pt>
                <c:pt idx="6">
                  <c:v>labilité émotionnelle</c:v>
                </c:pt>
                <c:pt idx="7">
                  <c:v>abattement</c:v>
                </c:pt>
                <c:pt idx="8">
                  <c:v>neurodéveloppement</c:v>
                </c:pt>
                <c:pt idx="9">
                  <c:v>anxiété </c:v>
                </c:pt>
                <c:pt idx="10">
                  <c:v>hyper-activité psychique</c:v>
                </c:pt>
                <c:pt idx="11">
                  <c:v>retentissement fonctionnel</c:v>
                </c:pt>
              </c:strCache>
            </c:strRef>
          </c:cat>
          <c:val>
            <c:numRef>
              <c:f>'grpah femme'!$B$3:$N$3</c:f>
              <c:numCache>
                <c:formatCode>General</c:formatCode>
                <c:ptCount val="13"/>
                <c:pt idx="0">
                  <c:v>16</c:v>
                </c:pt>
                <c:pt idx="1">
                  <c:v>17</c:v>
                </c:pt>
                <c:pt idx="2">
                  <c:v>6</c:v>
                </c:pt>
                <c:pt idx="3">
                  <c:v>15</c:v>
                </c:pt>
                <c:pt idx="4">
                  <c:v>18</c:v>
                </c:pt>
                <c:pt idx="5">
                  <c:v>12</c:v>
                </c:pt>
                <c:pt idx="6">
                  <c:v>15</c:v>
                </c:pt>
                <c:pt idx="7">
                  <c:v>12</c:v>
                </c:pt>
                <c:pt idx="8">
                  <c:v>15</c:v>
                </c:pt>
                <c:pt idx="9">
                  <c:v>14</c:v>
                </c:pt>
                <c:pt idx="10">
                  <c:v>11</c:v>
                </c:pt>
                <c:pt idx="1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92-4372-9B9A-DA72DD0A176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216908928"/>
        <c:axId val="216910464"/>
      </c:barChart>
      <c:lineChart>
        <c:grouping val="standard"/>
        <c:varyColors val="0"/>
        <c:ser>
          <c:idx val="1"/>
          <c:order val="1"/>
          <c:tx>
            <c:strRef>
              <c:f>'grpah femme'!$B$2:$N$2</c:f>
              <c:strCache>
                <c:ptCount val="13"/>
                <c:pt idx="0">
                  <c:v>Pensées et affects négatif</c:v>
                </c:pt>
                <c:pt idx="1">
                  <c:v>Psychotraumatismes</c:v>
                </c:pt>
                <c:pt idx="2">
                  <c:v>Addiction</c:v>
                </c:pt>
                <c:pt idx="3">
                  <c:v>TCA</c:v>
                </c:pt>
                <c:pt idx="4">
                  <c:v>Troubles du comportement et de la perception</c:v>
                </c:pt>
                <c:pt idx="5">
                  <c:v>panique et agoraphobie</c:v>
                </c:pt>
                <c:pt idx="6">
                  <c:v>labilité émotionnelle</c:v>
                </c:pt>
                <c:pt idx="7">
                  <c:v>abattement</c:v>
                </c:pt>
                <c:pt idx="8">
                  <c:v>neurodéveloppement</c:v>
                </c:pt>
                <c:pt idx="9">
                  <c:v>anxiété </c:v>
                </c:pt>
                <c:pt idx="10">
                  <c:v>hyper-activité psychique</c:v>
                </c:pt>
                <c:pt idx="11">
                  <c:v>retentissement fonctionnel</c:v>
                </c:pt>
              </c:strCache>
            </c:strRef>
          </c:tx>
          <c:spPr>
            <a:ln w="28575" cap="rnd">
              <a:gradFill>
                <a:gsLst>
                  <a:gs pos="0">
                    <a:schemeClr val="accent2"/>
                  </a:gs>
                  <a:gs pos="100000">
                    <a:schemeClr val="accent2">
                      <a:lumMod val="84000"/>
                    </a:schemeClr>
                  </a:gs>
                </a:gsLst>
                <a:lin ang="5400000" scaled="1"/>
              </a:gradFill>
              <a:round/>
            </a:ln>
            <a:effectLst/>
          </c:spPr>
          <c:marker>
            <c:symbol val="none"/>
          </c:marker>
          <c:val>
            <c:numRef>
              <c:f>'grpah femme'!$B$4:$N$4</c:f>
              <c:numCache>
                <c:formatCode>General</c:formatCode>
                <c:ptCount val="13"/>
                <c:pt idx="0">
                  <c:v>19</c:v>
                </c:pt>
                <c:pt idx="1">
                  <c:v>19</c:v>
                </c:pt>
                <c:pt idx="2">
                  <c:v>19</c:v>
                </c:pt>
                <c:pt idx="3">
                  <c:v>19</c:v>
                </c:pt>
                <c:pt idx="4">
                  <c:v>19</c:v>
                </c:pt>
                <c:pt idx="5">
                  <c:v>19</c:v>
                </c:pt>
                <c:pt idx="6">
                  <c:v>19</c:v>
                </c:pt>
                <c:pt idx="7">
                  <c:v>19</c:v>
                </c:pt>
                <c:pt idx="8">
                  <c:v>19</c:v>
                </c:pt>
                <c:pt idx="9">
                  <c:v>19</c:v>
                </c:pt>
                <c:pt idx="10">
                  <c:v>19</c:v>
                </c:pt>
                <c:pt idx="11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3D-7F43-99A0-2C662D40B637}"/>
            </c:ext>
          </c:extLst>
        </c:ser>
        <c:ser>
          <c:idx val="2"/>
          <c:order val="2"/>
          <c:tx>
            <c:strRef>
              <c:f>'grpah femme'!$B$2:$N$2</c:f>
              <c:strCache>
                <c:ptCount val="13"/>
                <c:pt idx="0">
                  <c:v>Pensées et affects négatif</c:v>
                </c:pt>
                <c:pt idx="1">
                  <c:v>Psychotraumatismes</c:v>
                </c:pt>
                <c:pt idx="2">
                  <c:v>Addiction</c:v>
                </c:pt>
                <c:pt idx="3">
                  <c:v>TCA</c:v>
                </c:pt>
                <c:pt idx="4">
                  <c:v>Troubles du comportement et de la perception</c:v>
                </c:pt>
                <c:pt idx="5">
                  <c:v>panique et agoraphobie</c:v>
                </c:pt>
                <c:pt idx="6">
                  <c:v>labilité émotionnelle</c:v>
                </c:pt>
                <c:pt idx="7">
                  <c:v>abattement</c:v>
                </c:pt>
                <c:pt idx="8">
                  <c:v>neurodéveloppement</c:v>
                </c:pt>
                <c:pt idx="9">
                  <c:v>anxiété </c:v>
                </c:pt>
                <c:pt idx="10">
                  <c:v>hyper-activité psychique</c:v>
                </c:pt>
                <c:pt idx="11">
                  <c:v>retentissement fonctionnel</c:v>
                </c:pt>
              </c:strCache>
            </c:strRef>
          </c:tx>
          <c:spPr>
            <a:ln w="28575" cap="rnd">
              <a:gradFill>
                <a:gsLst>
                  <a:gs pos="0">
                    <a:schemeClr val="accent3"/>
                  </a:gs>
                  <a:gs pos="100000">
                    <a:schemeClr val="accent3">
                      <a:lumMod val="84000"/>
                    </a:schemeClr>
                  </a:gs>
                </a:gsLst>
                <a:lin ang="5400000" scaled="1"/>
              </a:gradFill>
              <a:round/>
            </a:ln>
            <a:effectLst/>
          </c:spPr>
          <c:marker>
            <c:symbol val="none"/>
          </c:marker>
          <c:val>
            <c:numRef>
              <c:f>'grpah femme'!$B$5:$N$5</c:f>
              <c:numCache>
                <c:formatCode>General</c:formatCode>
                <c:ptCount val="13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B89-D947-A312-AB2729EE2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908928"/>
        <c:axId val="216910464"/>
      </c:lineChart>
      <c:catAx>
        <c:axId val="21690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6910464"/>
        <c:crosses val="autoZero"/>
        <c:auto val="1"/>
        <c:lblAlgn val="ctr"/>
        <c:lblOffset val="100"/>
        <c:noMultiLvlLbl val="0"/>
      </c:catAx>
      <c:valAx>
        <c:axId val="2169104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16908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 homme'!$A$2</c:f>
              <c:strCache>
                <c:ptCount val="1"/>
                <c:pt idx="0">
                  <c:v>percentile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'graph homme'!$B$1:$N$1</c:f>
              <c:strCache>
                <c:ptCount val="12"/>
                <c:pt idx="0">
                  <c:v>Pensées et affects négatif</c:v>
                </c:pt>
                <c:pt idx="1">
                  <c:v>Psychotraumatismes</c:v>
                </c:pt>
                <c:pt idx="2">
                  <c:v>Addiction</c:v>
                </c:pt>
                <c:pt idx="3">
                  <c:v>TCA</c:v>
                </c:pt>
                <c:pt idx="4">
                  <c:v>Troubles du comportement et de la perception</c:v>
                </c:pt>
                <c:pt idx="5">
                  <c:v>panique et agoraphobie</c:v>
                </c:pt>
                <c:pt idx="6">
                  <c:v>labilité émotionnelle</c:v>
                </c:pt>
                <c:pt idx="7">
                  <c:v>abattement</c:v>
                </c:pt>
                <c:pt idx="8">
                  <c:v>neurodéveloppement</c:v>
                </c:pt>
                <c:pt idx="9">
                  <c:v>anxiété </c:v>
                </c:pt>
                <c:pt idx="10">
                  <c:v>hyper-activité psychique</c:v>
                </c:pt>
                <c:pt idx="11">
                  <c:v>retentissement fonctionnel</c:v>
                </c:pt>
              </c:strCache>
            </c:strRef>
          </c:cat>
          <c:val>
            <c:numRef>
              <c:f>'graph homme'!$B$2:$N$2</c:f>
              <c:numCache>
                <c:formatCode>General</c:formatCode>
                <c:ptCount val="13"/>
                <c:pt idx="0">
                  <c:v>14</c:v>
                </c:pt>
                <c:pt idx="1">
                  <c:v>17</c:v>
                </c:pt>
                <c:pt idx="2">
                  <c:v>5</c:v>
                </c:pt>
                <c:pt idx="3">
                  <c:v>17</c:v>
                </c:pt>
                <c:pt idx="4">
                  <c:v>16</c:v>
                </c:pt>
                <c:pt idx="5">
                  <c:v>13</c:v>
                </c:pt>
                <c:pt idx="6">
                  <c:v>15</c:v>
                </c:pt>
                <c:pt idx="7">
                  <c:v>12</c:v>
                </c:pt>
                <c:pt idx="8">
                  <c:v>15</c:v>
                </c:pt>
                <c:pt idx="9">
                  <c:v>13</c:v>
                </c:pt>
                <c:pt idx="10">
                  <c:v>9</c:v>
                </c:pt>
                <c:pt idx="1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65-431D-94EF-00061AE7535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217851776"/>
        <c:axId val="217853312"/>
      </c:barChart>
      <c:lineChart>
        <c:grouping val="standard"/>
        <c:varyColors val="0"/>
        <c:ser>
          <c:idx val="1"/>
          <c:order val="1"/>
          <c:tx>
            <c:strRef>
              <c:f>'graph homme'!$B$1:$N$1</c:f>
              <c:strCache>
                <c:ptCount val="13"/>
                <c:pt idx="0">
                  <c:v>Pensées et affects négatif</c:v>
                </c:pt>
                <c:pt idx="1">
                  <c:v>Psychotraumatismes</c:v>
                </c:pt>
                <c:pt idx="2">
                  <c:v>Addiction</c:v>
                </c:pt>
                <c:pt idx="3">
                  <c:v>TCA</c:v>
                </c:pt>
                <c:pt idx="4">
                  <c:v>Troubles du comportement et de la perception</c:v>
                </c:pt>
                <c:pt idx="5">
                  <c:v>panique et agoraphobie</c:v>
                </c:pt>
                <c:pt idx="6">
                  <c:v>labilité émotionnelle</c:v>
                </c:pt>
                <c:pt idx="7">
                  <c:v>abattement</c:v>
                </c:pt>
                <c:pt idx="8">
                  <c:v>neurodéveloppement</c:v>
                </c:pt>
                <c:pt idx="9">
                  <c:v>anxiété </c:v>
                </c:pt>
                <c:pt idx="10">
                  <c:v>hyper-activité psychique</c:v>
                </c:pt>
                <c:pt idx="11">
                  <c:v>retentissement fonctionnel</c:v>
                </c:pt>
              </c:strCache>
            </c:strRef>
          </c:tx>
          <c:spPr>
            <a:ln w="28575" cap="rnd">
              <a:gradFill>
                <a:gsLst>
                  <a:gs pos="0">
                    <a:schemeClr val="accent2"/>
                  </a:gs>
                  <a:gs pos="100000">
                    <a:schemeClr val="accent2">
                      <a:lumMod val="84000"/>
                    </a:schemeClr>
                  </a:gs>
                </a:gsLst>
                <a:lin ang="5400000" scaled="1"/>
              </a:gradFill>
              <a:round/>
            </a:ln>
            <a:effectLst/>
          </c:spPr>
          <c:marker>
            <c:symbol val="none"/>
          </c:marker>
          <c:val>
            <c:numRef>
              <c:f>'graph homme'!$B$3:$N$3</c:f>
              <c:numCache>
                <c:formatCode>General</c:formatCode>
                <c:ptCount val="13"/>
                <c:pt idx="0">
                  <c:v>19</c:v>
                </c:pt>
                <c:pt idx="1">
                  <c:v>19</c:v>
                </c:pt>
                <c:pt idx="2">
                  <c:v>19</c:v>
                </c:pt>
                <c:pt idx="3">
                  <c:v>19</c:v>
                </c:pt>
                <c:pt idx="4">
                  <c:v>19</c:v>
                </c:pt>
                <c:pt idx="5">
                  <c:v>19</c:v>
                </c:pt>
                <c:pt idx="6">
                  <c:v>19</c:v>
                </c:pt>
                <c:pt idx="7">
                  <c:v>19</c:v>
                </c:pt>
                <c:pt idx="8">
                  <c:v>19</c:v>
                </c:pt>
                <c:pt idx="9">
                  <c:v>19</c:v>
                </c:pt>
                <c:pt idx="10">
                  <c:v>19</c:v>
                </c:pt>
                <c:pt idx="11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BD-6346-95E3-03EC06D7A2BC}"/>
            </c:ext>
          </c:extLst>
        </c:ser>
        <c:ser>
          <c:idx val="2"/>
          <c:order val="2"/>
          <c:tx>
            <c:strRef>
              <c:f>'graph homme'!$B$1:$N$1</c:f>
              <c:strCache>
                <c:ptCount val="13"/>
                <c:pt idx="0">
                  <c:v>Pensées et affects négatif</c:v>
                </c:pt>
                <c:pt idx="1">
                  <c:v>Psychotraumatismes</c:v>
                </c:pt>
                <c:pt idx="2">
                  <c:v>Addiction</c:v>
                </c:pt>
                <c:pt idx="3">
                  <c:v>TCA</c:v>
                </c:pt>
                <c:pt idx="4">
                  <c:v>Troubles du comportement et de la perception</c:v>
                </c:pt>
                <c:pt idx="5">
                  <c:v>panique et agoraphobie</c:v>
                </c:pt>
                <c:pt idx="6">
                  <c:v>labilité émotionnelle</c:v>
                </c:pt>
                <c:pt idx="7">
                  <c:v>abattement</c:v>
                </c:pt>
                <c:pt idx="8">
                  <c:v>neurodéveloppement</c:v>
                </c:pt>
                <c:pt idx="9">
                  <c:v>anxiété </c:v>
                </c:pt>
                <c:pt idx="10">
                  <c:v>hyper-activité psychique</c:v>
                </c:pt>
                <c:pt idx="11">
                  <c:v>retentissement fonctionnel</c:v>
                </c:pt>
              </c:strCache>
            </c:strRef>
          </c:tx>
          <c:spPr>
            <a:ln w="28575" cap="rnd">
              <a:gradFill>
                <a:gsLst>
                  <a:gs pos="0">
                    <a:schemeClr val="accent3"/>
                  </a:gs>
                  <a:gs pos="100000">
                    <a:schemeClr val="accent3">
                      <a:lumMod val="84000"/>
                    </a:schemeClr>
                  </a:gs>
                </a:gsLst>
                <a:lin ang="5400000" scaled="1"/>
              </a:gradFill>
              <a:round/>
            </a:ln>
            <a:effectLst/>
          </c:spPr>
          <c:marker>
            <c:symbol val="none"/>
          </c:marker>
          <c:val>
            <c:numRef>
              <c:f>'graph homme'!$B$4:$N$4</c:f>
              <c:numCache>
                <c:formatCode>General</c:formatCode>
                <c:ptCount val="13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E6-D24A-A4F2-787F8739D4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851776"/>
        <c:axId val="217853312"/>
      </c:lineChart>
      <c:catAx>
        <c:axId val="217851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7853312"/>
        <c:crosses val="autoZero"/>
        <c:auto val="1"/>
        <c:lblAlgn val="ctr"/>
        <c:lblOffset val="100"/>
        <c:noMultiLvlLbl val="0"/>
      </c:catAx>
      <c:valAx>
        <c:axId val="2178533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17851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comparaison!$B$4</c:f>
              <c:strCache>
                <c:ptCount val="1"/>
                <c:pt idx="0">
                  <c:v>percentile avant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comparaison!$C$3:$N$3</c:f>
              <c:strCache>
                <c:ptCount val="12"/>
                <c:pt idx="0">
                  <c:v>Pensées et affects négatif</c:v>
                </c:pt>
                <c:pt idx="1">
                  <c:v>Psychotraumatismes</c:v>
                </c:pt>
                <c:pt idx="2">
                  <c:v>Addiction</c:v>
                </c:pt>
                <c:pt idx="3">
                  <c:v>TCA</c:v>
                </c:pt>
                <c:pt idx="4">
                  <c:v>Troubles du comportement et de la perception</c:v>
                </c:pt>
                <c:pt idx="5">
                  <c:v>panique et agoraphobie</c:v>
                </c:pt>
                <c:pt idx="6">
                  <c:v>labilité émotionnelle</c:v>
                </c:pt>
                <c:pt idx="7">
                  <c:v>abattement</c:v>
                </c:pt>
                <c:pt idx="8">
                  <c:v>neurodéveloppement</c:v>
                </c:pt>
                <c:pt idx="9">
                  <c:v>anxiété </c:v>
                </c:pt>
                <c:pt idx="10">
                  <c:v>hyper-activité psychique</c:v>
                </c:pt>
                <c:pt idx="11">
                  <c:v>retentissement fonctionnel</c:v>
                </c:pt>
              </c:strCache>
            </c:strRef>
          </c:cat>
          <c:val>
            <c:numRef>
              <c:f>comparaison!$C$4:$N$4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20</c:v>
                </c:pt>
                <c:pt idx="3">
                  <c:v>21</c:v>
                </c:pt>
                <c:pt idx="4">
                  <c:v>19</c:v>
                </c:pt>
                <c:pt idx="5">
                  <c:v>20</c:v>
                </c:pt>
                <c:pt idx="6">
                  <c:v>19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17</c:v>
                </c:pt>
                <c:pt idx="1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1C-41D6-8CF9-FF85247A9F7B}"/>
            </c:ext>
          </c:extLst>
        </c:ser>
        <c:ser>
          <c:idx val="1"/>
          <c:order val="1"/>
          <c:tx>
            <c:strRef>
              <c:f>comparaison!$B$5</c:f>
              <c:strCache>
                <c:ptCount val="1"/>
                <c:pt idx="0">
                  <c:v>percentile après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comparaison!$C$3:$N$3</c:f>
              <c:strCache>
                <c:ptCount val="12"/>
                <c:pt idx="0">
                  <c:v>Pensées et affects négatif</c:v>
                </c:pt>
                <c:pt idx="1">
                  <c:v>Psychotraumatismes</c:v>
                </c:pt>
                <c:pt idx="2">
                  <c:v>Addiction</c:v>
                </c:pt>
                <c:pt idx="3">
                  <c:v>TCA</c:v>
                </c:pt>
                <c:pt idx="4">
                  <c:v>Troubles du comportement et de la perception</c:v>
                </c:pt>
                <c:pt idx="5">
                  <c:v>panique et agoraphobie</c:v>
                </c:pt>
                <c:pt idx="6">
                  <c:v>labilité émotionnelle</c:v>
                </c:pt>
                <c:pt idx="7">
                  <c:v>abattement</c:v>
                </c:pt>
                <c:pt idx="8">
                  <c:v>neurodéveloppement</c:v>
                </c:pt>
                <c:pt idx="9">
                  <c:v>anxiété </c:v>
                </c:pt>
                <c:pt idx="10">
                  <c:v>hyper-activité psychique</c:v>
                </c:pt>
                <c:pt idx="11">
                  <c:v>retentissement fonctionnel</c:v>
                </c:pt>
              </c:strCache>
            </c:strRef>
          </c:cat>
          <c:val>
            <c:numRef>
              <c:f>comparaison!$C$5:$N$5</c:f>
              <c:numCache>
                <c:formatCode>General</c:formatCode>
                <c:ptCount val="12"/>
                <c:pt idx="0">
                  <c:v>8</c:v>
                </c:pt>
                <c:pt idx="1">
                  <c:v>10</c:v>
                </c:pt>
                <c:pt idx="2">
                  <c:v>8</c:v>
                </c:pt>
                <c:pt idx="3">
                  <c:v>10</c:v>
                </c:pt>
                <c:pt idx="4">
                  <c:v>5</c:v>
                </c:pt>
                <c:pt idx="5">
                  <c:v>3</c:v>
                </c:pt>
                <c:pt idx="6">
                  <c:v>5</c:v>
                </c:pt>
                <c:pt idx="7">
                  <c:v>1</c:v>
                </c:pt>
                <c:pt idx="8">
                  <c:v>15</c:v>
                </c:pt>
                <c:pt idx="9">
                  <c:v>5</c:v>
                </c:pt>
                <c:pt idx="10">
                  <c:v>8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1C-41D6-8CF9-FF85247A9F7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17916544"/>
        <c:axId val="217918080"/>
      </c:barChart>
      <c:catAx>
        <c:axId val="2179165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7918080"/>
        <c:crosses val="autoZero"/>
        <c:auto val="1"/>
        <c:lblAlgn val="ctr"/>
        <c:lblOffset val="100"/>
        <c:noMultiLvlLbl val="0"/>
      </c:catAx>
      <c:valAx>
        <c:axId val="2179180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791654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1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8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2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603249</xdr:colOff>
      <xdr:row>7</xdr:row>
      <xdr:rowOff>177800</xdr:rowOff>
    </xdr:from>
    <xdr:to>
      <xdr:col>13</xdr:col>
      <xdr:colOff>711200</xdr:colOff>
      <xdr:row>28</xdr:row>
      <xdr:rowOff>101600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695325</xdr:colOff>
      <xdr:row>9</xdr:row>
      <xdr:rowOff>165099</xdr:rowOff>
    </xdr:from>
    <xdr:to>
      <xdr:col>13</xdr:col>
      <xdr:colOff>123825</xdr:colOff>
      <xdr:row>32</xdr:row>
      <xdr:rowOff>22224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781049</xdr:colOff>
      <xdr:row>10</xdr:row>
      <xdr:rowOff>180975</xdr:rowOff>
    </xdr:from>
    <xdr:to>
      <xdr:col>13</xdr:col>
      <xdr:colOff>209549</xdr:colOff>
      <xdr:row>34</xdr:row>
      <xdr:rowOff>95251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doi.org/10.1016/j.encep.2022.11.004" TargetMode="External"/><Relationship Id="rId1" Type="http://schemas.openxmlformats.org/officeDocument/2006/relationships/hyperlink" Target="https://creativecommons.org/licenses/by-nc-nd/4.0/deed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2"/>
  <sheetViews>
    <sheetView workbookViewId="0">
      <selection activeCell="D7" sqref="D7"/>
    </sheetView>
  </sheetViews>
  <sheetFormatPr baseColWidth="10" defaultColWidth="9.109375" defaultRowHeight="14.4"/>
  <sheetData>
    <row r="1" spans="1:66">
      <c r="A1" t="s">
        <v>42</v>
      </c>
      <c r="B1" t="s">
        <v>43</v>
      </c>
      <c r="C1" t="s">
        <v>44</v>
      </c>
      <c r="D1" t="s">
        <v>45</v>
      </c>
      <c r="E1" t="s">
        <v>46</v>
      </c>
      <c r="F1" t="s">
        <v>47</v>
      </c>
      <c r="G1" t="s">
        <v>48</v>
      </c>
      <c r="H1" t="s">
        <v>49</v>
      </c>
      <c r="I1" t="s">
        <v>50</v>
      </c>
      <c r="J1" t="s">
        <v>51</v>
      </c>
      <c r="K1" t="s">
        <v>52</v>
      </c>
      <c r="L1" t="s">
        <v>53</v>
      </c>
      <c r="M1" t="s">
        <v>54</v>
      </c>
      <c r="N1" t="s">
        <v>55</v>
      </c>
      <c r="O1" t="s">
        <v>56</v>
      </c>
      <c r="P1" t="s">
        <v>57</v>
      </c>
      <c r="Q1" t="s">
        <v>58</v>
      </c>
      <c r="R1" t="s">
        <v>59</v>
      </c>
      <c r="S1" t="s">
        <v>60</v>
      </c>
      <c r="T1" t="s">
        <v>61</v>
      </c>
      <c r="U1" t="s">
        <v>62</v>
      </c>
      <c r="V1" t="s">
        <v>63</v>
      </c>
      <c r="W1" t="s">
        <v>64</v>
      </c>
      <c r="X1" t="s">
        <v>65</v>
      </c>
      <c r="Y1" t="s">
        <v>66</v>
      </c>
      <c r="Z1" t="s">
        <v>67</v>
      </c>
      <c r="AA1" t="s">
        <v>68</v>
      </c>
      <c r="AB1" t="s">
        <v>69</v>
      </c>
      <c r="AC1" t="s">
        <v>70</v>
      </c>
      <c r="AD1" t="s">
        <v>71</v>
      </c>
      <c r="AE1" t="s">
        <v>72</v>
      </c>
      <c r="AF1" t="s">
        <v>73</v>
      </c>
      <c r="AG1" t="s">
        <v>74</v>
      </c>
      <c r="AH1" t="s">
        <v>75</v>
      </c>
      <c r="AI1" t="s">
        <v>76</v>
      </c>
      <c r="AJ1" t="s">
        <v>77</v>
      </c>
      <c r="AK1" t="s">
        <v>78</v>
      </c>
      <c r="AL1" t="s">
        <v>79</v>
      </c>
      <c r="AM1" t="s">
        <v>80</v>
      </c>
      <c r="AN1" t="s">
        <v>81</v>
      </c>
      <c r="AO1" t="s">
        <v>82</v>
      </c>
      <c r="AP1" t="s">
        <v>83</v>
      </c>
      <c r="AQ1" t="s">
        <v>84</v>
      </c>
      <c r="AR1" t="s">
        <v>85</v>
      </c>
      <c r="AS1" t="s">
        <v>86</v>
      </c>
      <c r="AT1" t="s">
        <v>87</v>
      </c>
      <c r="AU1" t="s">
        <v>88</v>
      </c>
      <c r="AV1" t="s">
        <v>89</v>
      </c>
      <c r="AW1" t="s">
        <v>90</v>
      </c>
      <c r="AX1" t="s">
        <v>91</v>
      </c>
      <c r="AY1" t="s">
        <v>92</v>
      </c>
      <c r="AZ1" t="s">
        <v>93</v>
      </c>
      <c r="BA1" t="s">
        <v>94</v>
      </c>
      <c r="BB1" t="s">
        <v>95</v>
      </c>
      <c r="BC1" t="s">
        <v>96</v>
      </c>
      <c r="BD1" t="s">
        <v>97</v>
      </c>
      <c r="BE1" t="s">
        <v>98</v>
      </c>
      <c r="BF1" t="s">
        <v>99</v>
      </c>
      <c r="BG1" t="s">
        <v>100</v>
      </c>
      <c r="BH1" t="s">
        <v>101</v>
      </c>
      <c r="BI1" t="s">
        <v>102</v>
      </c>
      <c r="BJ1" t="s">
        <v>103</v>
      </c>
      <c r="BK1" t="s">
        <v>104</v>
      </c>
      <c r="BL1" t="s">
        <v>105</v>
      </c>
      <c r="BM1" t="s">
        <v>106</v>
      </c>
      <c r="BN1" t="s">
        <v>107</v>
      </c>
    </row>
    <row r="2" spans="1:66">
      <c r="A2" s="41">
        <v>3</v>
      </c>
      <c r="B2" s="41">
        <v>5</v>
      </c>
      <c r="C2" s="41">
        <v>4</v>
      </c>
      <c r="D2" s="41">
        <v>6</v>
      </c>
      <c r="E2" s="41">
        <v>4</v>
      </c>
      <c r="F2" s="41">
        <v>4</v>
      </c>
      <c r="G2" s="41">
        <v>5</v>
      </c>
      <c r="H2" s="41">
        <v>3</v>
      </c>
      <c r="I2" s="41">
        <v>4</v>
      </c>
      <c r="J2" s="41">
        <v>4</v>
      </c>
      <c r="K2" s="41">
        <v>4</v>
      </c>
      <c r="L2" s="41">
        <v>2</v>
      </c>
      <c r="M2" s="41">
        <v>2</v>
      </c>
      <c r="N2" s="41">
        <v>4</v>
      </c>
      <c r="O2" s="41">
        <v>4</v>
      </c>
      <c r="P2" s="41">
        <v>3</v>
      </c>
      <c r="Q2" s="41">
        <v>4</v>
      </c>
      <c r="R2" s="41">
        <v>5</v>
      </c>
      <c r="S2" s="41">
        <v>4</v>
      </c>
      <c r="T2" s="41">
        <v>2</v>
      </c>
      <c r="U2" s="41">
        <v>2</v>
      </c>
      <c r="V2" s="41">
        <v>2</v>
      </c>
      <c r="W2" s="41">
        <v>2</v>
      </c>
      <c r="X2" s="41">
        <v>4</v>
      </c>
      <c r="Y2" s="41">
        <v>3</v>
      </c>
      <c r="Z2" s="41">
        <v>3</v>
      </c>
      <c r="AA2" s="41">
        <v>4</v>
      </c>
      <c r="AB2" s="41">
        <v>4</v>
      </c>
      <c r="AC2" s="41">
        <v>5</v>
      </c>
      <c r="AD2" s="41">
        <v>4</v>
      </c>
      <c r="AE2" s="41">
        <v>4</v>
      </c>
      <c r="AF2" s="41">
        <v>7</v>
      </c>
      <c r="AG2" s="41">
        <v>4</v>
      </c>
      <c r="AH2" s="41">
        <v>4</v>
      </c>
      <c r="AI2" s="41">
        <v>4</v>
      </c>
      <c r="AJ2" s="41">
        <v>4</v>
      </c>
      <c r="AK2" s="41">
        <v>3</v>
      </c>
      <c r="AL2" s="41">
        <v>4</v>
      </c>
      <c r="AM2" s="41">
        <v>4</v>
      </c>
      <c r="AN2" s="41">
        <v>3</v>
      </c>
      <c r="AO2" s="41">
        <v>3</v>
      </c>
      <c r="AP2" s="41">
        <v>3</v>
      </c>
      <c r="AQ2" s="41">
        <v>4</v>
      </c>
      <c r="AR2" s="41">
        <v>4</v>
      </c>
      <c r="AS2" s="41">
        <v>4</v>
      </c>
      <c r="AT2" s="41">
        <v>1</v>
      </c>
      <c r="AU2" s="41">
        <v>2</v>
      </c>
      <c r="AV2" s="41">
        <v>1</v>
      </c>
      <c r="AW2" s="41">
        <v>1</v>
      </c>
      <c r="AX2" s="41">
        <v>1</v>
      </c>
      <c r="AY2" s="41">
        <v>1</v>
      </c>
      <c r="AZ2" s="41">
        <v>4</v>
      </c>
      <c r="BA2" s="41">
        <v>3</v>
      </c>
      <c r="BB2" s="41">
        <v>1</v>
      </c>
      <c r="BC2" s="41">
        <v>4</v>
      </c>
      <c r="BD2" s="41">
        <v>4</v>
      </c>
      <c r="BE2" s="41">
        <v>3</v>
      </c>
      <c r="BF2" s="41">
        <v>4</v>
      </c>
      <c r="BG2" s="41">
        <v>4</v>
      </c>
      <c r="BH2" s="41">
        <v>3</v>
      </c>
      <c r="BI2" s="41">
        <v>5</v>
      </c>
      <c r="BJ2" s="41">
        <v>4</v>
      </c>
      <c r="BK2" s="41">
        <v>4</v>
      </c>
      <c r="BL2" s="41">
        <v>1</v>
      </c>
      <c r="BM2" s="41">
        <v>5</v>
      </c>
      <c r="BN2" s="41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4"/>
  <sheetViews>
    <sheetView workbookViewId="0">
      <selection activeCell="B2" sqref="B2"/>
    </sheetView>
  </sheetViews>
  <sheetFormatPr baseColWidth="10" defaultRowHeight="14.4"/>
  <cols>
    <col min="1" max="1" width="22.33203125" customWidth="1"/>
  </cols>
  <sheetData>
    <row r="1" spans="1:2" ht="15" thickBot="1"/>
    <row r="2" spans="1:2" ht="15.6" thickTop="1" thickBot="1">
      <c r="A2" s="2" t="s">
        <v>2</v>
      </c>
      <c r="B2">
        <f>AVERAGE('scores par items'!H2,'scores par items'!I2,'scores par items'!K2,'scores par items'!B2,'scores par items'!AL2)</f>
        <v>4</v>
      </c>
    </row>
    <row r="3" spans="1:2" ht="15.6" thickTop="1" thickBot="1">
      <c r="A3" s="3" t="s">
        <v>3</v>
      </c>
      <c r="B3">
        <f>AVERAGE('scores par items'!Z2:AF2)</f>
        <v>4.4285714285714288</v>
      </c>
    </row>
    <row r="4" spans="1:2" ht="15.6" thickTop="1" thickBot="1">
      <c r="A4" s="3" t="s">
        <v>4</v>
      </c>
      <c r="B4">
        <f>AVERAGE('scores par items'!AT2:AY2)</f>
        <v>1.1666666666666667</v>
      </c>
    </row>
    <row r="5" spans="1:2" ht="15.6" thickTop="1" thickBot="1">
      <c r="A5" s="3" t="s">
        <v>5</v>
      </c>
      <c r="B5">
        <f>AVERAGE('scores par items'!AN2:AS2)</f>
        <v>3.5</v>
      </c>
    </row>
    <row r="6" spans="1:2" ht="25.2" thickTop="1" thickBot="1">
      <c r="A6" s="3" t="s">
        <v>6</v>
      </c>
      <c r="B6">
        <f>AVERAGE('scores par items'!BB2,'scores par items'!AK2,'scores par items'!BC2,'scores par items'!BD2,'scores par items'!BE2)</f>
        <v>3</v>
      </c>
    </row>
    <row r="7" spans="1:2" ht="15.6" thickTop="1" thickBot="1">
      <c r="A7" s="3" t="s">
        <v>7</v>
      </c>
      <c r="B7">
        <f>AVERAGE('scores par items'!L2:O2, 'scores par items'!W2)</f>
        <v>2.8</v>
      </c>
    </row>
    <row r="8" spans="1:2" ht="15.6" thickTop="1" thickBot="1">
      <c r="A8" s="3" t="s">
        <v>8</v>
      </c>
      <c r="B8">
        <f>AVERAGE('scores par items'!X2,'scores par items'!AG2:AJ2,'scores par items'!AM2,'scores par items'!V2)</f>
        <v>3.7142857142857144</v>
      </c>
    </row>
    <row r="9" spans="1:2" ht="15.6" thickTop="1" thickBot="1">
      <c r="A9" s="3" t="s">
        <v>9</v>
      </c>
      <c r="B9">
        <f>AVERAGE('scores par items'!F2,'scores par items'!C2,'scores par items'!A2,'scores par items'!G2,'scores par items'!J2,'scores par items'!E2,'scores par items'!BF2)</f>
        <v>4</v>
      </c>
    </row>
    <row r="10" spans="1:2" ht="15.6" thickTop="1" thickBot="1">
      <c r="A10" s="3" t="s">
        <v>10</v>
      </c>
      <c r="B10">
        <f>AVERAGE('scores par items'!BH2:BK2)</f>
        <v>4</v>
      </c>
    </row>
    <row r="11" spans="1:2" ht="15.6" thickTop="1" thickBot="1">
      <c r="A11" s="3" t="s">
        <v>11</v>
      </c>
      <c r="B11">
        <f>AVERAGE('scores par items'!D2,'scores par items'!Q2,'scores par items'!P2,'scores par items'!U2,'scores par items'!S2,'scores par items'!R2,'scores par items'!Y2,'scores par items'!T2,'scores par items'!BG2)</f>
        <v>3.6666666666666665</v>
      </c>
    </row>
    <row r="12" spans="1:2" ht="15.6" thickTop="1" thickBot="1">
      <c r="A12" s="3" t="s">
        <v>12</v>
      </c>
      <c r="B12">
        <f>AVERAGE('scores par items'!AZ2,'scores par items'!BA2)</f>
        <v>3.5</v>
      </c>
    </row>
    <row r="13" spans="1:2" ht="15.6" thickTop="1" thickBot="1">
      <c r="A13" s="4" t="s">
        <v>13</v>
      </c>
      <c r="B13">
        <f>AVERAGE('scores par items'!BL2:BN2)</f>
        <v>3</v>
      </c>
    </row>
    <row r="14" spans="1:2" ht="15" thickTop="1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6"/>
  <sheetViews>
    <sheetView workbookViewId="0">
      <selection activeCell="D25" sqref="D25"/>
    </sheetView>
  </sheetViews>
  <sheetFormatPr baseColWidth="10" defaultColWidth="9.109375" defaultRowHeight="14.4"/>
  <sheetData>
    <row r="1" spans="1:17" ht="15" thickBot="1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1"/>
    </row>
    <row r="2" spans="1:17" ht="48" thickTop="1" thickBot="1">
      <c r="A2" s="36" t="s">
        <v>1</v>
      </c>
      <c r="B2" s="37"/>
      <c r="C2" s="38"/>
      <c r="D2" s="2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4" t="s">
        <v>13</v>
      </c>
      <c r="P2" s="1"/>
    </row>
    <row r="3" spans="1:17" ht="15" thickTop="1">
      <c r="A3" s="29" t="s">
        <v>14</v>
      </c>
      <c r="B3" s="32" t="s">
        <v>15</v>
      </c>
      <c r="C3" s="5" t="s">
        <v>16</v>
      </c>
      <c r="D3" s="6">
        <v>1619</v>
      </c>
      <c r="E3" s="7">
        <v>1619</v>
      </c>
      <c r="F3" s="7">
        <v>1619</v>
      </c>
      <c r="G3" s="7">
        <v>1619</v>
      </c>
      <c r="H3" s="7">
        <v>1619</v>
      </c>
      <c r="I3" s="7">
        <v>1619</v>
      </c>
      <c r="J3" s="7">
        <v>1619</v>
      </c>
      <c r="K3" s="7">
        <v>1619</v>
      </c>
      <c r="L3" s="7">
        <v>1619</v>
      </c>
      <c r="M3" s="7">
        <v>1619</v>
      </c>
      <c r="N3" s="7">
        <v>1619</v>
      </c>
      <c r="O3" s="8">
        <v>1619</v>
      </c>
      <c r="P3" s="1"/>
    </row>
    <row r="4" spans="1:17">
      <c r="A4" s="30"/>
      <c r="B4" s="33"/>
      <c r="C4" s="9" t="s">
        <v>17</v>
      </c>
      <c r="D4" s="10">
        <v>0</v>
      </c>
      <c r="E4" s="11">
        <v>0</v>
      </c>
      <c r="F4" s="11">
        <v>0</v>
      </c>
      <c r="G4" s="11">
        <v>0</v>
      </c>
      <c r="H4" s="11">
        <v>0</v>
      </c>
      <c r="I4" s="11">
        <v>0</v>
      </c>
      <c r="J4" s="11">
        <v>0</v>
      </c>
      <c r="K4" s="11">
        <v>0</v>
      </c>
      <c r="L4" s="11">
        <v>0</v>
      </c>
      <c r="M4" s="11">
        <v>0</v>
      </c>
      <c r="N4" s="11">
        <v>0</v>
      </c>
      <c r="O4" s="12">
        <v>0</v>
      </c>
      <c r="P4" s="23" t="s">
        <v>40</v>
      </c>
      <c r="Q4" t="s">
        <v>41</v>
      </c>
    </row>
    <row r="5" spans="1:17">
      <c r="A5" s="30"/>
      <c r="B5" s="33" t="s">
        <v>18</v>
      </c>
      <c r="C5" s="13" t="s">
        <v>19</v>
      </c>
      <c r="D5" s="14">
        <v>1.4</v>
      </c>
      <c r="E5" s="15">
        <v>1</v>
      </c>
      <c r="F5" s="15">
        <v>1</v>
      </c>
      <c r="G5" s="15">
        <v>1</v>
      </c>
      <c r="H5" s="15">
        <v>1</v>
      </c>
      <c r="I5" s="15">
        <v>1</v>
      </c>
      <c r="J5" s="15">
        <v>1.4285714285714286</v>
      </c>
      <c r="K5" s="15">
        <v>2.2857142857142856</v>
      </c>
      <c r="L5" s="15">
        <v>1.25</v>
      </c>
      <c r="M5" s="15">
        <v>1.3333333333333333</v>
      </c>
      <c r="N5" s="15">
        <v>1</v>
      </c>
      <c r="O5" s="16">
        <v>1</v>
      </c>
      <c r="P5" s="1"/>
    </row>
    <row r="6" spans="1:17">
      <c r="A6" s="30"/>
      <c r="B6" s="34"/>
      <c r="C6" s="13" t="s">
        <v>20</v>
      </c>
      <c r="D6" s="14">
        <v>1.6</v>
      </c>
      <c r="E6" s="15">
        <v>1</v>
      </c>
      <c r="F6" s="15">
        <v>1</v>
      </c>
      <c r="G6" s="15">
        <v>1.1666666666666667</v>
      </c>
      <c r="H6" s="15">
        <v>1</v>
      </c>
      <c r="I6" s="15">
        <v>1.2</v>
      </c>
      <c r="J6" s="15">
        <v>1.7142857142857142</v>
      </c>
      <c r="K6" s="15">
        <v>2.5714285714285716</v>
      </c>
      <c r="L6" s="15">
        <v>1.5</v>
      </c>
      <c r="M6" s="15">
        <v>1.5555555555555556</v>
      </c>
      <c r="N6" s="15">
        <v>1.5</v>
      </c>
      <c r="O6" s="16">
        <v>1</v>
      </c>
      <c r="P6" s="1"/>
    </row>
    <row r="7" spans="1:17">
      <c r="A7" s="30"/>
      <c r="B7" s="34"/>
      <c r="C7" s="13" t="s">
        <v>21</v>
      </c>
      <c r="D7" s="14">
        <v>1.8</v>
      </c>
      <c r="E7" s="15">
        <v>1</v>
      </c>
      <c r="F7" s="15">
        <v>1</v>
      </c>
      <c r="G7" s="15">
        <v>1.3333333333333333</v>
      </c>
      <c r="H7" s="15">
        <v>1</v>
      </c>
      <c r="I7" s="15">
        <v>1.4</v>
      </c>
      <c r="J7" s="15">
        <v>2</v>
      </c>
      <c r="K7" s="15">
        <v>2.8571428571428572</v>
      </c>
      <c r="L7" s="15">
        <v>1.75</v>
      </c>
      <c r="M7" s="15">
        <v>1.7777777777777777</v>
      </c>
      <c r="N7" s="15">
        <v>2</v>
      </c>
      <c r="O7" s="16">
        <v>1</v>
      </c>
      <c r="P7" s="1"/>
    </row>
    <row r="8" spans="1:17">
      <c r="A8" s="30"/>
      <c r="B8" s="34"/>
      <c r="C8" s="13" t="s">
        <v>22</v>
      </c>
      <c r="D8" s="14">
        <v>2</v>
      </c>
      <c r="E8" s="15">
        <v>1</v>
      </c>
      <c r="F8" s="15">
        <v>1</v>
      </c>
      <c r="G8" s="15">
        <v>1.5</v>
      </c>
      <c r="H8" s="15">
        <v>1</v>
      </c>
      <c r="I8" s="15">
        <v>1.6</v>
      </c>
      <c r="J8" s="15">
        <v>2.1428571428571428</v>
      </c>
      <c r="K8" s="15">
        <v>3</v>
      </c>
      <c r="L8" s="15">
        <v>2</v>
      </c>
      <c r="M8" s="15">
        <v>2</v>
      </c>
      <c r="N8" s="15">
        <v>2.5</v>
      </c>
      <c r="O8" s="16">
        <v>1</v>
      </c>
      <c r="P8" s="1"/>
    </row>
    <row r="9" spans="1:17">
      <c r="A9" s="30"/>
      <c r="B9" s="34"/>
      <c r="C9" s="13" t="s">
        <v>23</v>
      </c>
      <c r="D9" s="14">
        <v>2.2000000000000002</v>
      </c>
      <c r="E9" s="15">
        <v>1</v>
      </c>
      <c r="F9" s="15">
        <v>1.1666666666666667</v>
      </c>
      <c r="G9" s="15">
        <v>1.6666666666666667</v>
      </c>
      <c r="H9" s="15">
        <v>1.2</v>
      </c>
      <c r="I9" s="15">
        <v>1.6</v>
      </c>
      <c r="J9" s="15">
        <v>2.4285714285714284</v>
      </c>
      <c r="K9" s="15">
        <v>3.1428571428571428</v>
      </c>
      <c r="L9" s="15">
        <v>2.25</v>
      </c>
      <c r="M9" s="15">
        <v>2.2222222222222223</v>
      </c>
      <c r="N9" s="15">
        <v>2.5</v>
      </c>
      <c r="O9" s="16">
        <v>1</v>
      </c>
      <c r="P9" s="1"/>
    </row>
    <row r="10" spans="1:17">
      <c r="A10" s="30"/>
      <c r="B10" s="34"/>
      <c r="C10" s="13" t="s">
        <v>24</v>
      </c>
      <c r="D10" s="14">
        <v>2.2000000000000002</v>
      </c>
      <c r="E10" s="15">
        <v>1</v>
      </c>
      <c r="F10" s="15">
        <v>1.3333333333333333</v>
      </c>
      <c r="G10" s="15">
        <v>1.8333333333333333</v>
      </c>
      <c r="H10" s="15">
        <v>1.2</v>
      </c>
      <c r="I10" s="15">
        <v>1.8</v>
      </c>
      <c r="J10" s="15">
        <v>2.5714285714285716</v>
      </c>
      <c r="K10" s="15">
        <v>3.4285714285714284</v>
      </c>
      <c r="L10" s="15">
        <v>2.5</v>
      </c>
      <c r="M10" s="15">
        <v>2.3333333333333335</v>
      </c>
      <c r="N10" s="15">
        <v>3</v>
      </c>
      <c r="O10" s="16">
        <v>1.3333333333333333</v>
      </c>
      <c r="P10" s="1"/>
    </row>
    <row r="11" spans="1:17">
      <c r="A11" s="30"/>
      <c r="B11" s="34"/>
      <c r="C11" s="13" t="s">
        <v>25</v>
      </c>
      <c r="D11" s="14">
        <v>2.4</v>
      </c>
      <c r="E11" s="15">
        <v>1</v>
      </c>
      <c r="F11" s="15">
        <v>1.5</v>
      </c>
      <c r="G11" s="15">
        <v>2</v>
      </c>
      <c r="H11" s="15">
        <v>1.2</v>
      </c>
      <c r="I11" s="15">
        <v>2</v>
      </c>
      <c r="J11" s="15">
        <v>2.7142857142857144</v>
      </c>
      <c r="K11" s="15">
        <v>3.5714285714285716</v>
      </c>
      <c r="L11" s="15">
        <v>2.75</v>
      </c>
      <c r="M11" s="15">
        <v>2.5555555555555554</v>
      </c>
      <c r="N11" s="15">
        <v>3</v>
      </c>
      <c r="O11" s="16">
        <v>1.3333333333333333</v>
      </c>
      <c r="P11" s="1"/>
    </row>
    <row r="12" spans="1:17">
      <c r="A12" s="30"/>
      <c r="B12" s="34"/>
      <c r="C12" s="13" t="s">
        <v>26</v>
      </c>
      <c r="D12" s="14">
        <v>2.6</v>
      </c>
      <c r="E12" s="15">
        <v>1</v>
      </c>
      <c r="F12" s="15">
        <v>1.6666666666666667</v>
      </c>
      <c r="G12" s="15">
        <v>2.1666666666666665</v>
      </c>
      <c r="H12" s="15">
        <v>1.4</v>
      </c>
      <c r="I12" s="15">
        <v>2.2000000000000002</v>
      </c>
      <c r="J12" s="15">
        <v>2.8571428571428572</v>
      </c>
      <c r="K12" s="15">
        <v>3.5714285714285716</v>
      </c>
      <c r="L12" s="15">
        <v>3</v>
      </c>
      <c r="M12" s="15">
        <v>2.7777777777777777</v>
      </c>
      <c r="N12" s="15">
        <v>3.5</v>
      </c>
      <c r="O12" s="16">
        <v>1.6666666666666667</v>
      </c>
      <c r="P12" s="1"/>
    </row>
    <row r="13" spans="1:17">
      <c r="A13" s="30"/>
      <c r="B13" s="34"/>
      <c r="C13" s="13" t="s">
        <v>27</v>
      </c>
      <c r="D13" s="14">
        <v>2.8</v>
      </c>
      <c r="E13" s="15">
        <v>1</v>
      </c>
      <c r="F13" s="15">
        <v>1.8333333333333333</v>
      </c>
      <c r="G13" s="15">
        <v>2.5</v>
      </c>
      <c r="H13" s="15">
        <v>1.4</v>
      </c>
      <c r="I13" s="15">
        <v>2.2000000000000002</v>
      </c>
      <c r="J13" s="15">
        <v>3</v>
      </c>
      <c r="K13" s="15">
        <v>3.7142857142857144</v>
      </c>
      <c r="L13" s="15">
        <v>3</v>
      </c>
      <c r="M13" s="15">
        <v>2.8888888888888888</v>
      </c>
      <c r="N13" s="15">
        <v>3.5</v>
      </c>
      <c r="O13" s="16">
        <v>2</v>
      </c>
      <c r="P13" s="1"/>
    </row>
    <row r="14" spans="1:17">
      <c r="A14" s="30"/>
      <c r="B14" s="34"/>
      <c r="C14" s="13" t="s">
        <v>28</v>
      </c>
      <c r="D14" s="14">
        <v>3</v>
      </c>
      <c r="E14" s="15">
        <v>2.1428571428571428</v>
      </c>
      <c r="F14" s="15">
        <v>2.1666666666666665</v>
      </c>
      <c r="G14" s="15">
        <v>2.6666666666666665</v>
      </c>
      <c r="H14" s="15">
        <v>1.6</v>
      </c>
      <c r="I14" s="15">
        <v>2.6</v>
      </c>
      <c r="J14" s="15">
        <v>3.1428571428571428</v>
      </c>
      <c r="K14" s="15">
        <v>3.8571428571428572</v>
      </c>
      <c r="L14" s="15">
        <v>3.25</v>
      </c>
      <c r="M14" s="15">
        <v>3.1111111111111112</v>
      </c>
      <c r="N14" s="15">
        <v>3.5</v>
      </c>
      <c r="O14" s="16">
        <v>2.3333333333333335</v>
      </c>
      <c r="P14" s="1"/>
    </row>
    <row r="15" spans="1:17">
      <c r="A15" s="30"/>
      <c r="B15" s="34"/>
      <c r="C15" s="13" t="s">
        <v>29</v>
      </c>
      <c r="D15" s="14">
        <v>3.2</v>
      </c>
      <c r="E15" s="15">
        <v>2.8571428571428572</v>
      </c>
      <c r="F15" s="15">
        <v>2.3333333333333335</v>
      </c>
      <c r="G15" s="15">
        <v>2.8333333333333335</v>
      </c>
      <c r="H15" s="15">
        <v>1.6</v>
      </c>
      <c r="I15" s="15">
        <v>2.8</v>
      </c>
      <c r="J15" s="15">
        <v>3.2857142857142856</v>
      </c>
      <c r="K15" s="15">
        <v>4</v>
      </c>
      <c r="L15" s="15">
        <v>3.5</v>
      </c>
      <c r="M15" s="15">
        <v>3.2222222222222223</v>
      </c>
      <c r="N15" s="15">
        <v>4</v>
      </c>
      <c r="O15" s="16">
        <v>2.3333333333333335</v>
      </c>
      <c r="P15" s="1"/>
    </row>
    <row r="16" spans="1:17">
      <c r="A16" s="30"/>
      <c r="B16" s="34"/>
      <c r="C16" s="13" t="s">
        <v>30</v>
      </c>
      <c r="D16" s="14">
        <v>3.4</v>
      </c>
      <c r="E16" s="15">
        <v>3.2857142857142856</v>
      </c>
      <c r="F16" s="15">
        <v>2.5</v>
      </c>
      <c r="G16" s="15">
        <v>3.1666666666666665</v>
      </c>
      <c r="H16" s="15">
        <v>1.8</v>
      </c>
      <c r="I16" s="15">
        <v>3</v>
      </c>
      <c r="J16" s="15">
        <v>3.4285714285714284</v>
      </c>
      <c r="K16" s="15">
        <v>4.1428571428571432</v>
      </c>
      <c r="L16" s="15">
        <v>3.75</v>
      </c>
      <c r="M16" s="15">
        <v>3.4444444444444446</v>
      </c>
      <c r="N16" s="15">
        <v>4</v>
      </c>
      <c r="O16" s="16">
        <v>2.6666666666666665</v>
      </c>
      <c r="P16" s="1"/>
    </row>
    <row r="17" spans="1:16">
      <c r="A17" s="30"/>
      <c r="B17" s="34"/>
      <c r="C17" s="13" t="s">
        <v>31</v>
      </c>
      <c r="D17" s="14">
        <v>3.6</v>
      </c>
      <c r="E17" s="15">
        <v>3.5714285714285716</v>
      </c>
      <c r="F17" s="15">
        <v>2.8333333333333335</v>
      </c>
      <c r="G17" s="15">
        <v>3.3333333333333335</v>
      </c>
      <c r="H17" s="15">
        <v>1.8</v>
      </c>
      <c r="I17" s="15">
        <v>3.2</v>
      </c>
      <c r="J17" s="15">
        <v>3.5714285714285716</v>
      </c>
      <c r="K17" s="15">
        <v>4.2857142857142856</v>
      </c>
      <c r="L17" s="15">
        <v>4</v>
      </c>
      <c r="M17" s="15">
        <v>3.6666666666666665</v>
      </c>
      <c r="N17" s="15">
        <v>4</v>
      </c>
      <c r="O17" s="16">
        <v>3</v>
      </c>
      <c r="P17" s="1"/>
    </row>
    <row r="18" spans="1:16">
      <c r="A18" s="30"/>
      <c r="B18" s="34"/>
      <c r="C18" s="13" t="s">
        <v>32</v>
      </c>
      <c r="D18" s="14">
        <v>3.8</v>
      </c>
      <c r="E18" s="15">
        <v>3.8571428571428572</v>
      </c>
      <c r="F18" s="15">
        <v>3</v>
      </c>
      <c r="G18" s="15">
        <v>3.5</v>
      </c>
      <c r="H18" s="15">
        <v>2</v>
      </c>
      <c r="I18" s="15">
        <v>3.4</v>
      </c>
      <c r="J18" s="15">
        <v>3.7142857142857144</v>
      </c>
      <c r="K18" s="15">
        <v>4.4285714285714288</v>
      </c>
      <c r="L18" s="15">
        <v>4</v>
      </c>
      <c r="M18" s="15">
        <v>3.8888888888888888</v>
      </c>
      <c r="N18" s="15">
        <v>4</v>
      </c>
      <c r="O18" s="16">
        <v>3.3333333333333335</v>
      </c>
      <c r="P18" s="1"/>
    </row>
    <row r="19" spans="1:16">
      <c r="A19" s="30"/>
      <c r="B19" s="34"/>
      <c r="C19" s="13" t="s">
        <v>33</v>
      </c>
      <c r="D19" s="14">
        <v>4</v>
      </c>
      <c r="E19" s="15">
        <v>4.1428571428571432</v>
      </c>
      <c r="F19" s="15">
        <v>3.3333333333333335</v>
      </c>
      <c r="G19" s="15">
        <v>3.8333333333333335</v>
      </c>
      <c r="H19" s="15">
        <v>2.2000000000000002</v>
      </c>
      <c r="I19" s="15">
        <v>3.8</v>
      </c>
      <c r="J19" s="15">
        <v>4</v>
      </c>
      <c r="K19" s="15">
        <v>4.7142857142857144</v>
      </c>
      <c r="L19" s="15">
        <v>4.25</v>
      </c>
      <c r="M19" s="15">
        <v>4.1111111111111107</v>
      </c>
      <c r="N19" s="15">
        <v>4.5</v>
      </c>
      <c r="O19" s="16">
        <v>3.6666666666666665</v>
      </c>
      <c r="P19" s="1"/>
    </row>
    <row r="20" spans="1:16">
      <c r="A20" s="30"/>
      <c r="B20" s="34"/>
      <c r="C20" s="13" t="s">
        <v>34</v>
      </c>
      <c r="D20" s="14">
        <v>4.4000000000000004</v>
      </c>
      <c r="E20" s="15">
        <v>4.2857142857142856</v>
      </c>
      <c r="F20" s="15">
        <v>3.6666666666666665</v>
      </c>
      <c r="G20" s="15">
        <v>4.166666666666667</v>
      </c>
      <c r="H20" s="15">
        <v>2.4</v>
      </c>
      <c r="I20" s="15">
        <v>4</v>
      </c>
      <c r="J20" s="15">
        <v>4.1428571428571432</v>
      </c>
      <c r="K20" s="15">
        <v>4.8571428571428568</v>
      </c>
      <c r="L20" s="15">
        <v>4.5</v>
      </c>
      <c r="M20" s="15">
        <v>4.333333333333333</v>
      </c>
      <c r="N20" s="15">
        <v>4.5</v>
      </c>
      <c r="O20" s="16">
        <v>4</v>
      </c>
      <c r="P20" s="1"/>
    </row>
    <row r="21" spans="1:16">
      <c r="A21" s="30"/>
      <c r="B21" s="34"/>
      <c r="C21" s="13" t="s">
        <v>35</v>
      </c>
      <c r="D21" s="14">
        <v>4.5999999999999996</v>
      </c>
      <c r="E21" s="15">
        <v>4.5714285714285712</v>
      </c>
      <c r="F21" s="15">
        <v>4</v>
      </c>
      <c r="G21" s="15">
        <v>4.5</v>
      </c>
      <c r="H21" s="15">
        <v>2.8</v>
      </c>
      <c r="I21" s="15">
        <v>4.4000000000000004</v>
      </c>
      <c r="J21" s="15">
        <v>4.4285714285714288</v>
      </c>
      <c r="K21" s="15">
        <v>5.1428571428571432</v>
      </c>
      <c r="L21" s="15">
        <v>4.75</v>
      </c>
      <c r="M21" s="15">
        <v>4.5555555555555554</v>
      </c>
      <c r="N21" s="15">
        <v>5</v>
      </c>
      <c r="O21" s="16">
        <v>4.333333333333333</v>
      </c>
      <c r="P21" s="1"/>
    </row>
    <row r="22" spans="1:16">
      <c r="A22" s="30"/>
      <c r="B22" s="34"/>
      <c r="C22" s="13" t="s">
        <v>36</v>
      </c>
      <c r="D22" s="14">
        <v>5</v>
      </c>
      <c r="E22" s="15">
        <v>5</v>
      </c>
      <c r="F22" s="15">
        <v>4.5</v>
      </c>
      <c r="G22" s="15">
        <v>4.833333333333333</v>
      </c>
      <c r="H22" s="15">
        <v>3.2</v>
      </c>
      <c r="I22" s="15">
        <v>5</v>
      </c>
      <c r="J22" s="15">
        <v>4.7142857142857144</v>
      </c>
      <c r="K22" s="15">
        <v>5.4285714285714288</v>
      </c>
      <c r="L22" s="15">
        <v>5.25</v>
      </c>
      <c r="M22" s="15">
        <v>4.8888888888888893</v>
      </c>
      <c r="N22" s="15">
        <v>5.5</v>
      </c>
      <c r="O22" s="16">
        <v>4.666666666666667</v>
      </c>
      <c r="P22" s="1"/>
    </row>
    <row r="23" spans="1:16">
      <c r="A23" s="30"/>
      <c r="B23" s="34"/>
      <c r="C23" s="13" t="s">
        <v>37</v>
      </c>
      <c r="D23" s="14">
        <v>5.6</v>
      </c>
      <c r="E23" s="15">
        <v>5.4285714285714288</v>
      </c>
      <c r="F23" s="15">
        <v>5</v>
      </c>
      <c r="G23" s="15">
        <v>5.333333333333333</v>
      </c>
      <c r="H23" s="15">
        <v>3.8</v>
      </c>
      <c r="I23" s="15">
        <v>5.6</v>
      </c>
      <c r="J23" s="15">
        <v>5.1428571428571432</v>
      </c>
      <c r="K23" s="15">
        <v>5.7142857142857144</v>
      </c>
      <c r="L23" s="15">
        <v>5.75</v>
      </c>
      <c r="M23" s="15">
        <v>5.4444444444444446</v>
      </c>
      <c r="N23" s="15">
        <v>6</v>
      </c>
      <c r="O23" s="16">
        <v>5.666666666666667</v>
      </c>
      <c r="P23" s="1"/>
    </row>
    <row r="24" spans="1:16">
      <c r="A24" s="31"/>
      <c r="B24" s="33"/>
      <c r="C24" s="17" t="s">
        <v>38</v>
      </c>
      <c r="D24" s="10">
        <v>7</v>
      </c>
      <c r="E24" s="11">
        <v>6.8571428571428568</v>
      </c>
      <c r="F24" s="11">
        <v>7</v>
      </c>
      <c r="G24" s="11">
        <v>7</v>
      </c>
      <c r="H24" s="11">
        <v>6.2</v>
      </c>
      <c r="I24" s="11">
        <v>7</v>
      </c>
      <c r="J24" s="11">
        <v>6.7142857142857144</v>
      </c>
      <c r="K24" s="11">
        <v>7</v>
      </c>
      <c r="L24" s="11">
        <v>7</v>
      </c>
      <c r="M24" s="11">
        <v>7</v>
      </c>
      <c r="N24" s="11">
        <v>7</v>
      </c>
      <c r="O24" s="12">
        <v>7</v>
      </c>
      <c r="P24" s="1"/>
    </row>
    <row r="25" spans="1:16">
      <c r="C25" s="24" t="s">
        <v>40</v>
      </c>
      <c r="D25" s="25">
        <f>'moyennes par dimensions'!B2</f>
        <v>4</v>
      </c>
      <c r="E25" s="25">
        <f>'moyennes par dimensions'!B3</f>
        <v>4.4285714285714288</v>
      </c>
      <c r="F25" s="15">
        <f>'moyennes par dimensions'!B4</f>
        <v>1.1666666666666667</v>
      </c>
      <c r="G25" s="15">
        <f>'moyennes par dimensions'!B5</f>
        <v>3.5</v>
      </c>
      <c r="H25" s="15">
        <f>'moyennes par dimensions'!B6</f>
        <v>3</v>
      </c>
      <c r="I25" s="15">
        <f>'moyennes par dimensions'!B7</f>
        <v>2.8</v>
      </c>
      <c r="J25" s="15">
        <f>'moyennes par dimensions'!B8</f>
        <v>3.7142857142857144</v>
      </c>
      <c r="K25" s="15">
        <f>'moyennes par dimensions'!B9</f>
        <v>4</v>
      </c>
      <c r="L25" s="15">
        <f>'moyennes par dimensions'!B10</f>
        <v>4</v>
      </c>
      <c r="M25" s="15">
        <f>'moyennes par dimensions'!B11</f>
        <v>3.6666666666666665</v>
      </c>
      <c r="N25" s="15">
        <f>'moyennes par dimensions'!B12</f>
        <v>3.5</v>
      </c>
      <c r="O25" s="16">
        <f>'moyennes par dimensions'!B13</f>
        <v>3</v>
      </c>
      <c r="P25" s="1"/>
    </row>
    <row r="26" spans="1:16" ht="15" thickBot="1">
      <c r="C26" s="24" t="s">
        <v>41</v>
      </c>
      <c r="D26" s="26">
        <f>IF(D25&lt;D5,1,IF(D25&lt;D6,2,IF(D25&lt;D7,3,IF(D25&lt;D8,4,IF(D25&lt;D9,5,IF(D25&lt;D10,6,IF(D25&lt;D11,7,IF(D25&lt;D12,8,IF(D25&lt;D13,9,IF(D25&lt;D14,10,IF(D25&lt;D15,11,IF(D25&lt;D16,12,IF(D25&lt;D17,13,IF(D25&lt;D18,14,IF(D25&lt;D19,15,IF(D25&lt;D20,16,IF(D25&lt;D21,17,IF(D25&lt;D22,18,IF(D25&lt;D23,19,IF(D25&lt;D24,20,21))))))))))))))))))))</f>
        <v>16</v>
      </c>
      <c r="E26" s="26">
        <f t="shared" ref="E26:O26" si="0">IF(E25&lt;E5,1,IF(E25&lt;E6,2,IF(E25&lt;E7,3,IF(E25&lt;E8,4,IF(E25&lt;E9,5,IF(E25&lt;E10,6,IF(E25&lt;E11,7,IF(E25&lt;E12,8,IF(E25&lt;E13,9,IF(E25&lt;E14,10,IF(E25&lt;E15,11,IF(E25&lt;E16,12,IF(E25&lt;E17,13,IF(E25&lt;E18,14,IF(E25&lt;E19,15,IF(E25&lt;E20,16,IF(E25&lt;E21,17,IF(E25&lt;E22,18,IF(E25&lt;E23,19,IF(E25&lt;E24,20,21))))))))))))))))))))</f>
        <v>17</v>
      </c>
      <c r="F26" s="26">
        <f t="shared" si="0"/>
        <v>6</v>
      </c>
      <c r="G26" s="26">
        <f t="shared" si="0"/>
        <v>15</v>
      </c>
      <c r="H26" s="26">
        <f t="shared" si="0"/>
        <v>18</v>
      </c>
      <c r="I26" s="26">
        <f t="shared" si="0"/>
        <v>12</v>
      </c>
      <c r="J26" s="26">
        <f t="shared" si="0"/>
        <v>15</v>
      </c>
      <c r="K26" s="26">
        <f t="shared" si="0"/>
        <v>12</v>
      </c>
      <c r="L26" s="26">
        <f t="shared" si="0"/>
        <v>15</v>
      </c>
      <c r="M26" s="26">
        <f t="shared" si="0"/>
        <v>14</v>
      </c>
      <c r="N26" s="26">
        <f t="shared" si="0"/>
        <v>11</v>
      </c>
      <c r="O26" s="26">
        <f t="shared" si="0"/>
        <v>14</v>
      </c>
      <c r="P26" s="1"/>
    </row>
    <row r="27" spans="1:16" ht="48" thickTop="1" thickBot="1">
      <c r="D27" s="2" t="s">
        <v>2</v>
      </c>
      <c r="E27" s="3" t="s">
        <v>3</v>
      </c>
      <c r="F27" s="3" t="s">
        <v>4</v>
      </c>
      <c r="G27" s="3" t="s">
        <v>5</v>
      </c>
      <c r="H27" s="3" t="s">
        <v>6</v>
      </c>
      <c r="I27" s="3" t="s">
        <v>7</v>
      </c>
      <c r="J27" s="3" t="s">
        <v>8</v>
      </c>
      <c r="K27" s="3" t="s">
        <v>9</v>
      </c>
      <c r="L27" s="3" t="s">
        <v>10</v>
      </c>
      <c r="M27" s="3" t="s">
        <v>11</v>
      </c>
      <c r="N27" s="3" t="s">
        <v>12</v>
      </c>
      <c r="O27" s="4" t="s">
        <v>13</v>
      </c>
      <c r="P27" s="1"/>
    </row>
    <row r="28" spans="1:16" ht="15" thickTop="1">
      <c r="P28" s="1"/>
    </row>
    <row r="29" spans="1:16">
      <c r="P29" s="1"/>
    </row>
    <row r="30" spans="1:16">
      <c r="P30" s="1"/>
    </row>
    <row r="31" spans="1:16">
      <c r="P31" s="1"/>
    </row>
    <row r="32" spans="1:16">
      <c r="P32" s="1"/>
    </row>
    <row r="33" spans="16:16">
      <c r="P33" s="1"/>
    </row>
    <row r="34" spans="16:16">
      <c r="P34" s="1"/>
    </row>
    <row r="35" spans="16:16">
      <c r="P35" s="1"/>
    </row>
    <row r="36" spans="16:16">
      <c r="P36" s="1"/>
    </row>
    <row r="37" spans="16:16">
      <c r="P37" s="1"/>
    </row>
    <row r="38" spans="16:16">
      <c r="P38" s="1"/>
    </row>
    <row r="39" spans="16:16">
      <c r="P39" s="1"/>
    </row>
    <row r="40" spans="16:16">
      <c r="P40" s="1"/>
    </row>
    <row r="41" spans="16:16">
      <c r="P41" s="1"/>
    </row>
    <row r="42" spans="16:16">
      <c r="P42" s="1"/>
    </row>
    <row r="43" spans="16:16">
      <c r="P43" s="1"/>
    </row>
    <row r="44" spans="16:16">
      <c r="P44" s="1"/>
    </row>
    <row r="45" spans="16:16">
      <c r="P45" s="1"/>
    </row>
    <row r="46" spans="16:16">
      <c r="P46" s="1"/>
    </row>
  </sheetData>
  <mergeCells count="5">
    <mergeCell ref="A3:A24"/>
    <mergeCell ref="B3:B4"/>
    <mergeCell ref="B5:B24"/>
    <mergeCell ref="A1:O1"/>
    <mergeCell ref="A2:C2"/>
  </mergeCells>
  <pageMargins left="0.7" right="0.7" top="0.75" bottom="0.75" header="0.3" footer="0.3"/>
  <pageSetup paperSize="9" orientation="portrait" horizontalDpi="30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6"/>
  <sheetViews>
    <sheetView workbookViewId="0">
      <selection activeCell="D23" sqref="D23"/>
    </sheetView>
  </sheetViews>
  <sheetFormatPr baseColWidth="10" defaultRowHeight="14.4"/>
  <sheetData>
    <row r="1" spans="1:15">
      <c r="A1" s="31" t="s">
        <v>39</v>
      </c>
      <c r="B1" s="33" t="s">
        <v>15</v>
      </c>
      <c r="C1" s="18" t="s">
        <v>16</v>
      </c>
      <c r="D1" s="14">
        <v>185</v>
      </c>
      <c r="E1" s="15">
        <v>185</v>
      </c>
      <c r="F1" s="15">
        <v>185</v>
      </c>
      <c r="G1" s="15">
        <v>185</v>
      </c>
      <c r="H1" s="15">
        <v>185</v>
      </c>
      <c r="I1" s="15">
        <v>185</v>
      </c>
      <c r="J1" s="15">
        <v>185</v>
      </c>
      <c r="K1" s="15">
        <v>185</v>
      </c>
      <c r="L1" s="15">
        <v>185</v>
      </c>
      <c r="M1" s="15">
        <v>185</v>
      </c>
      <c r="N1" s="15">
        <v>185</v>
      </c>
      <c r="O1" s="16">
        <v>185</v>
      </c>
    </row>
    <row r="2" spans="1:15">
      <c r="A2" s="30"/>
      <c r="B2" s="33"/>
      <c r="C2" s="9" t="s">
        <v>17</v>
      </c>
      <c r="D2" s="10">
        <v>0</v>
      </c>
      <c r="E2" s="11">
        <v>0</v>
      </c>
      <c r="F2" s="11">
        <v>0</v>
      </c>
      <c r="G2" s="11">
        <v>0</v>
      </c>
      <c r="H2" s="11">
        <v>0</v>
      </c>
      <c r="I2" s="11">
        <v>0</v>
      </c>
      <c r="J2" s="11">
        <v>0</v>
      </c>
      <c r="K2" s="11">
        <v>0</v>
      </c>
      <c r="L2" s="11">
        <v>0</v>
      </c>
      <c r="M2" s="11">
        <v>0</v>
      </c>
      <c r="N2" s="11">
        <v>0</v>
      </c>
      <c r="O2" s="12">
        <v>0</v>
      </c>
    </row>
    <row r="3" spans="1:15">
      <c r="A3" s="30"/>
      <c r="B3" s="33" t="s">
        <v>18</v>
      </c>
      <c r="C3" s="13" t="s">
        <v>19</v>
      </c>
      <c r="D3" s="14">
        <v>1</v>
      </c>
      <c r="E3" s="15">
        <v>1</v>
      </c>
      <c r="F3" s="15">
        <v>1</v>
      </c>
      <c r="G3" s="15">
        <v>1</v>
      </c>
      <c r="H3" s="15">
        <v>1</v>
      </c>
      <c r="I3" s="15">
        <v>1</v>
      </c>
      <c r="J3" s="15">
        <v>1.1428571428571428</v>
      </c>
      <c r="K3" s="15">
        <v>1.8</v>
      </c>
      <c r="L3" s="15">
        <v>1.25</v>
      </c>
      <c r="M3" s="15">
        <v>1.1111111111111112</v>
      </c>
      <c r="N3" s="15">
        <v>1</v>
      </c>
      <c r="O3" s="16">
        <v>1</v>
      </c>
    </row>
    <row r="4" spans="1:15">
      <c r="A4" s="30"/>
      <c r="B4" s="34"/>
      <c r="C4" s="13" t="s">
        <v>20</v>
      </c>
      <c r="D4" s="14">
        <v>1.4</v>
      </c>
      <c r="E4" s="15">
        <v>1</v>
      </c>
      <c r="F4" s="15">
        <v>1</v>
      </c>
      <c r="G4" s="15">
        <v>1</v>
      </c>
      <c r="H4" s="15">
        <v>1</v>
      </c>
      <c r="I4" s="15">
        <v>1</v>
      </c>
      <c r="J4" s="15">
        <v>1.5714285714285714</v>
      </c>
      <c r="K4" s="15">
        <v>2.2857142857142856</v>
      </c>
      <c r="L4" s="15">
        <v>1.5</v>
      </c>
      <c r="M4" s="15">
        <v>1.3333333333333333</v>
      </c>
      <c r="N4" s="15">
        <v>2</v>
      </c>
      <c r="O4" s="16">
        <v>1</v>
      </c>
    </row>
    <row r="5" spans="1:15">
      <c r="A5" s="30"/>
      <c r="B5" s="34"/>
      <c r="C5" s="13" t="s">
        <v>21</v>
      </c>
      <c r="D5" s="14">
        <v>1.7799999999999998</v>
      </c>
      <c r="E5" s="15">
        <v>1</v>
      </c>
      <c r="F5" s="15">
        <v>1.1499999999999999</v>
      </c>
      <c r="G5" s="15">
        <v>1</v>
      </c>
      <c r="H5" s="15">
        <v>1</v>
      </c>
      <c r="I5" s="15">
        <v>1.2</v>
      </c>
      <c r="J5" s="15">
        <v>1.8428571428571427</v>
      </c>
      <c r="K5" s="15">
        <v>2.4285714285714284</v>
      </c>
      <c r="L5" s="15">
        <v>1.75</v>
      </c>
      <c r="M5" s="15">
        <v>1.6666666666666667</v>
      </c>
      <c r="N5" s="15">
        <v>2.5</v>
      </c>
      <c r="O5" s="16">
        <v>1</v>
      </c>
    </row>
    <row r="6" spans="1:15">
      <c r="A6" s="30"/>
      <c r="B6" s="34"/>
      <c r="C6" s="13" t="s">
        <v>22</v>
      </c>
      <c r="D6" s="14">
        <v>1.8</v>
      </c>
      <c r="E6" s="15">
        <v>1</v>
      </c>
      <c r="F6" s="15">
        <v>1.1666666666666667</v>
      </c>
      <c r="G6" s="15">
        <v>1.1666666666666667</v>
      </c>
      <c r="H6" s="15">
        <v>1.2</v>
      </c>
      <c r="I6" s="15">
        <v>1.2</v>
      </c>
      <c r="J6" s="15">
        <v>2.1428571428571428</v>
      </c>
      <c r="K6" s="15">
        <v>2.7142857142857144</v>
      </c>
      <c r="L6" s="15">
        <v>2.0500000000000007</v>
      </c>
      <c r="M6" s="15">
        <v>1.8888888888888888</v>
      </c>
      <c r="N6" s="15">
        <v>2.5</v>
      </c>
      <c r="O6" s="16">
        <v>1</v>
      </c>
    </row>
    <row r="7" spans="1:15">
      <c r="A7" s="30"/>
      <c r="B7" s="34"/>
      <c r="C7" s="13" t="s">
        <v>23</v>
      </c>
      <c r="D7" s="14">
        <v>2.1</v>
      </c>
      <c r="E7" s="15">
        <v>1</v>
      </c>
      <c r="F7" s="15">
        <v>1.3333333333333333</v>
      </c>
      <c r="G7" s="15">
        <v>1.1666666666666667</v>
      </c>
      <c r="H7" s="15">
        <v>1.2</v>
      </c>
      <c r="I7" s="15">
        <v>1.4</v>
      </c>
      <c r="J7" s="15">
        <v>2.1428571428571428</v>
      </c>
      <c r="K7" s="15">
        <v>3</v>
      </c>
      <c r="L7" s="15">
        <v>2.25</v>
      </c>
      <c r="M7" s="15">
        <v>2.2222222222222223</v>
      </c>
      <c r="N7" s="15">
        <v>3</v>
      </c>
      <c r="O7" s="16">
        <v>1.3333333333333333</v>
      </c>
    </row>
    <row r="8" spans="1:15">
      <c r="A8" s="30"/>
      <c r="B8" s="34"/>
      <c r="C8" s="13" t="s">
        <v>24</v>
      </c>
      <c r="D8" s="14">
        <v>2.2000000000000002</v>
      </c>
      <c r="E8" s="15">
        <v>1</v>
      </c>
      <c r="F8" s="15">
        <v>1.6666666666666667</v>
      </c>
      <c r="G8" s="15">
        <v>1.3333333333333333</v>
      </c>
      <c r="H8" s="15">
        <v>1.4</v>
      </c>
      <c r="I8" s="15">
        <v>1.5599999999999994</v>
      </c>
      <c r="J8" s="15">
        <v>2.4285714285714284</v>
      </c>
      <c r="K8" s="15">
        <v>3.1428571428571428</v>
      </c>
      <c r="L8" s="15">
        <v>2.5</v>
      </c>
      <c r="M8" s="15">
        <v>2.3333333333333335</v>
      </c>
      <c r="N8" s="15">
        <v>3</v>
      </c>
      <c r="O8" s="16">
        <v>1.6666666666666667</v>
      </c>
    </row>
    <row r="9" spans="1:15">
      <c r="A9" s="30"/>
      <c r="B9" s="34"/>
      <c r="C9" s="13" t="s">
        <v>25</v>
      </c>
      <c r="D9" s="14">
        <v>2.6</v>
      </c>
      <c r="E9" s="15">
        <v>1</v>
      </c>
      <c r="F9" s="15">
        <v>1.8333333333333333</v>
      </c>
      <c r="G9" s="15">
        <v>1.5</v>
      </c>
      <c r="H9" s="15">
        <v>1.4</v>
      </c>
      <c r="I9" s="15">
        <v>1.6</v>
      </c>
      <c r="J9" s="15">
        <v>2.5714285714285716</v>
      </c>
      <c r="K9" s="15">
        <v>3.4285714285714284</v>
      </c>
      <c r="L9" s="15">
        <v>2.75</v>
      </c>
      <c r="M9" s="15">
        <v>2.4555555555555553</v>
      </c>
      <c r="N9" s="15">
        <v>3.5</v>
      </c>
      <c r="O9" s="16">
        <v>2</v>
      </c>
    </row>
    <row r="10" spans="1:15">
      <c r="A10" s="30"/>
      <c r="B10" s="34"/>
      <c r="C10" s="13" t="s">
        <v>26</v>
      </c>
      <c r="D10" s="14">
        <v>2.8</v>
      </c>
      <c r="E10" s="15">
        <v>1</v>
      </c>
      <c r="F10" s="15">
        <v>2.1666666666666665</v>
      </c>
      <c r="G10" s="15">
        <v>1.6666666666666667</v>
      </c>
      <c r="H10" s="15">
        <v>1.6</v>
      </c>
      <c r="I10" s="15">
        <v>1.8</v>
      </c>
      <c r="J10" s="15">
        <v>2.6285714285714294</v>
      </c>
      <c r="K10" s="15">
        <v>3.5714285714285716</v>
      </c>
      <c r="L10" s="15">
        <v>3</v>
      </c>
      <c r="M10" s="15">
        <v>2.7777777777777777</v>
      </c>
      <c r="N10" s="15">
        <v>3.5</v>
      </c>
      <c r="O10" s="16">
        <v>2</v>
      </c>
    </row>
    <row r="11" spans="1:15">
      <c r="A11" s="30"/>
      <c r="B11" s="34"/>
      <c r="C11" s="13" t="s">
        <v>27</v>
      </c>
      <c r="D11" s="14">
        <v>3</v>
      </c>
      <c r="E11" s="15">
        <v>1</v>
      </c>
      <c r="F11" s="15">
        <v>2.3333333333333335</v>
      </c>
      <c r="G11" s="15">
        <v>1.6666666666666667</v>
      </c>
      <c r="H11" s="15">
        <v>1.8</v>
      </c>
      <c r="I11" s="15">
        <v>1.8</v>
      </c>
      <c r="J11" s="15">
        <v>2.8571428571428572</v>
      </c>
      <c r="K11" s="15">
        <v>3.7142857142857144</v>
      </c>
      <c r="L11" s="15">
        <v>3</v>
      </c>
      <c r="M11" s="15">
        <v>3</v>
      </c>
      <c r="N11" s="15">
        <v>4</v>
      </c>
      <c r="O11" s="16">
        <v>2.3333333333333335</v>
      </c>
    </row>
    <row r="12" spans="1:15">
      <c r="A12" s="30"/>
      <c r="B12" s="34"/>
      <c r="C12" s="13" t="s">
        <v>28</v>
      </c>
      <c r="D12" s="14">
        <v>3.2</v>
      </c>
      <c r="E12" s="15">
        <v>1</v>
      </c>
      <c r="F12" s="15">
        <v>2.5</v>
      </c>
      <c r="G12" s="15">
        <v>1.8333333333333333</v>
      </c>
      <c r="H12" s="15">
        <v>2</v>
      </c>
      <c r="I12" s="15">
        <v>2</v>
      </c>
      <c r="J12" s="15">
        <v>3</v>
      </c>
      <c r="K12" s="15">
        <v>3.8571428571428572</v>
      </c>
      <c r="L12" s="15">
        <v>3.25</v>
      </c>
      <c r="M12" s="15">
        <v>3.1111111111111112</v>
      </c>
      <c r="N12" s="15">
        <v>4</v>
      </c>
      <c r="O12" s="16">
        <v>2.6666666666666665</v>
      </c>
    </row>
    <row r="13" spans="1:15">
      <c r="A13" s="30"/>
      <c r="B13" s="34"/>
      <c r="C13" s="13" t="s">
        <v>29</v>
      </c>
      <c r="D13" s="14">
        <v>3.4</v>
      </c>
      <c r="E13" s="15">
        <v>2.3285714285714278</v>
      </c>
      <c r="F13" s="15">
        <v>2.6666666666666665</v>
      </c>
      <c r="G13" s="15">
        <v>2</v>
      </c>
      <c r="H13" s="15">
        <v>2</v>
      </c>
      <c r="I13" s="15">
        <v>2.2000000000000002</v>
      </c>
      <c r="J13" s="15">
        <v>3.1428571428571428</v>
      </c>
      <c r="K13" s="15">
        <v>4</v>
      </c>
      <c r="L13" s="15">
        <v>3.5</v>
      </c>
      <c r="M13" s="15">
        <v>3.4444444444444446</v>
      </c>
      <c r="N13" s="15">
        <v>4</v>
      </c>
      <c r="O13" s="16">
        <v>3</v>
      </c>
    </row>
    <row r="14" spans="1:15">
      <c r="A14" s="30"/>
      <c r="B14" s="34"/>
      <c r="C14" s="13" t="s">
        <v>30</v>
      </c>
      <c r="D14" s="14">
        <v>3.6</v>
      </c>
      <c r="E14" s="15">
        <v>3</v>
      </c>
      <c r="F14" s="15">
        <v>2.8333333333333335</v>
      </c>
      <c r="G14" s="15">
        <v>2.1666666666666665</v>
      </c>
      <c r="H14" s="15">
        <v>2.2000000000000002</v>
      </c>
      <c r="I14" s="15">
        <v>2.5199999999999987</v>
      </c>
      <c r="J14" s="15">
        <v>3.4285714285714284</v>
      </c>
      <c r="K14" s="15">
        <v>4.1428571428571432</v>
      </c>
      <c r="L14" s="15">
        <v>3.75</v>
      </c>
      <c r="M14" s="15">
        <v>3.6666666666666665</v>
      </c>
      <c r="N14" s="15">
        <v>4.5</v>
      </c>
      <c r="O14" s="16">
        <v>3.3333333333333335</v>
      </c>
    </row>
    <row r="15" spans="1:15">
      <c r="A15" s="30"/>
      <c r="B15" s="34"/>
      <c r="C15" s="13" t="s">
        <v>31</v>
      </c>
      <c r="D15" s="14">
        <v>3.9800000000000013</v>
      </c>
      <c r="E15" s="15">
        <v>3.2857142857142856</v>
      </c>
      <c r="F15" s="15">
        <v>3.1666666666666665</v>
      </c>
      <c r="G15" s="15">
        <v>2.3333333333333335</v>
      </c>
      <c r="H15" s="15">
        <v>2.4</v>
      </c>
      <c r="I15" s="15">
        <v>2.9800000000000013</v>
      </c>
      <c r="J15" s="15">
        <v>3.5714285714285716</v>
      </c>
      <c r="K15" s="15">
        <v>4.2857142857142856</v>
      </c>
      <c r="L15" s="15">
        <v>3.75</v>
      </c>
      <c r="M15" s="15">
        <v>3.7777777777777777</v>
      </c>
      <c r="N15" s="15">
        <v>4.5</v>
      </c>
      <c r="O15" s="16">
        <v>3.3333333333333335</v>
      </c>
    </row>
    <row r="16" spans="1:15">
      <c r="A16" s="30"/>
      <c r="B16" s="34"/>
      <c r="C16" s="13" t="s">
        <v>32</v>
      </c>
      <c r="D16" s="14">
        <v>4.2</v>
      </c>
      <c r="E16" s="15">
        <v>3.5999999999999988</v>
      </c>
      <c r="F16" s="15">
        <v>3.5</v>
      </c>
      <c r="G16" s="15">
        <v>2.5</v>
      </c>
      <c r="H16" s="15">
        <v>2.6</v>
      </c>
      <c r="I16" s="15">
        <v>3.2</v>
      </c>
      <c r="J16" s="15">
        <v>3.7142857142857144</v>
      </c>
      <c r="K16" s="15">
        <v>4.4285714285714288</v>
      </c>
      <c r="L16" s="15">
        <v>4</v>
      </c>
      <c r="M16" s="15">
        <v>4</v>
      </c>
      <c r="N16" s="15">
        <v>4.5</v>
      </c>
      <c r="O16" s="16">
        <v>3.6666666666666665</v>
      </c>
    </row>
    <row r="17" spans="1:15">
      <c r="A17" s="30"/>
      <c r="B17" s="34"/>
      <c r="C17" s="13" t="s">
        <v>33</v>
      </c>
      <c r="D17" s="14">
        <v>4.2</v>
      </c>
      <c r="E17" s="15">
        <v>3.8571428571428572</v>
      </c>
      <c r="F17" s="15">
        <v>3.6666666666666665</v>
      </c>
      <c r="G17" s="15">
        <v>2.75</v>
      </c>
      <c r="H17" s="15">
        <v>2.8</v>
      </c>
      <c r="I17" s="15">
        <v>3.4</v>
      </c>
      <c r="J17" s="15">
        <v>4</v>
      </c>
      <c r="K17" s="15">
        <v>4.5714285714285712</v>
      </c>
      <c r="L17" s="15">
        <v>4.25</v>
      </c>
      <c r="M17" s="15">
        <v>4.2222222222222223</v>
      </c>
      <c r="N17" s="15">
        <v>5</v>
      </c>
      <c r="O17" s="16">
        <v>4</v>
      </c>
    </row>
    <row r="18" spans="1:15">
      <c r="A18" s="30"/>
      <c r="B18" s="34"/>
      <c r="C18" s="13" t="s">
        <v>34</v>
      </c>
      <c r="D18" s="14">
        <v>4.5999999999999996</v>
      </c>
      <c r="E18" s="15">
        <v>4.2571428571428589</v>
      </c>
      <c r="F18" s="15">
        <v>4</v>
      </c>
      <c r="G18" s="15">
        <v>3.1666666666666665</v>
      </c>
      <c r="H18" s="15">
        <v>3.1600000000000024</v>
      </c>
      <c r="I18" s="15">
        <v>3.6</v>
      </c>
      <c r="J18" s="15">
        <v>4.1428571428571432</v>
      </c>
      <c r="K18" s="15">
        <v>4.8571428571428568</v>
      </c>
      <c r="L18" s="15">
        <v>4.5</v>
      </c>
      <c r="M18" s="15">
        <v>4.4444444444444446</v>
      </c>
      <c r="N18" s="15">
        <v>5</v>
      </c>
      <c r="O18" s="16">
        <v>4.6000000000000041</v>
      </c>
    </row>
    <row r="19" spans="1:15">
      <c r="A19" s="30"/>
      <c r="B19" s="34"/>
      <c r="C19" s="13" t="s">
        <v>35</v>
      </c>
      <c r="D19" s="14">
        <v>4.6199999999999983</v>
      </c>
      <c r="E19" s="15">
        <v>4.5714285714285712</v>
      </c>
      <c r="F19" s="15">
        <v>4</v>
      </c>
      <c r="G19" s="15">
        <v>3.5166666666666657</v>
      </c>
      <c r="H19" s="15">
        <v>3.4</v>
      </c>
      <c r="I19" s="15">
        <v>3.8199999999999985</v>
      </c>
      <c r="J19" s="15">
        <v>4.4285714285714288</v>
      </c>
      <c r="K19" s="15">
        <v>5</v>
      </c>
      <c r="L19" s="15">
        <v>4.5249999999999986</v>
      </c>
      <c r="M19" s="15">
        <v>4.6777777777777771</v>
      </c>
      <c r="N19" s="15">
        <v>5.5</v>
      </c>
      <c r="O19" s="16">
        <v>4.6999999999999984</v>
      </c>
    </row>
    <row r="20" spans="1:15">
      <c r="A20" s="30"/>
      <c r="B20" s="34"/>
      <c r="C20" s="13" t="s">
        <v>36</v>
      </c>
      <c r="D20" s="14">
        <v>5.2</v>
      </c>
      <c r="E20" s="15">
        <v>4.8571428571428568</v>
      </c>
      <c r="F20" s="15">
        <v>4.5</v>
      </c>
      <c r="G20" s="15">
        <v>4.0666666666666673</v>
      </c>
      <c r="H20" s="15">
        <v>3.6</v>
      </c>
      <c r="I20" s="15">
        <v>4.2800000000000011</v>
      </c>
      <c r="J20" s="15">
        <v>4.628571428571429</v>
      </c>
      <c r="K20" s="15">
        <v>5.2857142857142856</v>
      </c>
      <c r="L20" s="15">
        <v>5</v>
      </c>
      <c r="M20" s="15">
        <v>5</v>
      </c>
      <c r="N20" s="15">
        <v>5.5</v>
      </c>
      <c r="O20" s="16">
        <v>5.333333333333333</v>
      </c>
    </row>
    <row r="21" spans="1:15">
      <c r="A21" s="30"/>
      <c r="B21" s="34"/>
      <c r="C21" s="13" t="s">
        <v>37</v>
      </c>
      <c r="D21" s="14">
        <v>5.6</v>
      </c>
      <c r="E21" s="15">
        <v>5.2428571428571411</v>
      </c>
      <c r="F21" s="15">
        <v>5.5</v>
      </c>
      <c r="G21" s="15">
        <v>5</v>
      </c>
      <c r="H21" s="15">
        <v>4.1399999999999979</v>
      </c>
      <c r="I21" s="15">
        <v>5.4</v>
      </c>
      <c r="J21" s="15">
        <v>5.1999999999999966</v>
      </c>
      <c r="K21" s="15">
        <v>5.8142857142857123</v>
      </c>
      <c r="L21" s="15">
        <v>5.5</v>
      </c>
      <c r="M21" s="15">
        <v>5.633333333333332</v>
      </c>
      <c r="N21" s="15">
        <v>6</v>
      </c>
      <c r="O21" s="16">
        <v>6.233333333333329</v>
      </c>
    </row>
    <row r="22" spans="1:15" ht="15" thickBot="1">
      <c r="A22" s="39"/>
      <c r="B22" s="40"/>
      <c r="C22" s="19" t="s">
        <v>38</v>
      </c>
      <c r="D22" s="20">
        <v>7</v>
      </c>
      <c r="E22" s="21">
        <v>6.2857142857142856</v>
      </c>
      <c r="F22" s="21">
        <v>6.5</v>
      </c>
      <c r="G22" s="21">
        <v>6.5</v>
      </c>
      <c r="H22" s="21">
        <v>5.4</v>
      </c>
      <c r="I22" s="21">
        <v>6.6</v>
      </c>
      <c r="J22" s="21">
        <v>6.8571428571428568</v>
      </c>
      <c r="K22" s="21">
        <v>6.4285714285714288</v>
      </c>
      <c r="L22" s="21">
        <v>6.25</v>
      </c>
      <c r="M22" s="21">
        <v>6.7777777777777777</v>
      </c>
      <c r="N22" s="21">
        <v>7</v>
      </c>
      <c r="O22" s="22">
        <v>7</v>
      </c>
    </row>
    <row r="23" spans="1:15" ht="15" thickTop="1">
      <c r="D23" s="14">
        <f>'percentiles femmes'!D25</f>
        <v>4</v>
      </c>
      <c r="E23" s="14">
        <f>'percentiles femmes'!E25</f>
        <v>4.4285714285714288</v>
      </c>
      <c r="F23" s="14">
        <f>'percentiles femmes'!F25</f>
        <v>1.1666666666666667</v>
      </c>
      <c r="G23" s="14">
        <f>'percentiles femmes'!G25</f>
        <v>3.5</v>
      </c>
      <c r="H23" s="14">
        <f>'percentiles femmes'!H25</f>
        <v>3</v>
      </c>
      <c r="I23" s="14">
        <f>'percentiles femmes'!I25</f>
        <v>2.8</v>
      </c>
      <c r="J23" s="14">
        <f>'percentiles femmes'!J25</f>
        <v>3.7142857142857144</v>
      </c>
      <c r="K23" s="14">
        <f>'percentiles femmes'!K25</f>
        <v>4</v>
      </c>
      <c r="L23" s="14">
        <f>'percentiles femmes'!L25</f>
        <v>4</v>
      </c>
      <c r="M23" s="14">
        <f>'percentiles femmes'!M25</f>
        <v>3.6666666666666665</v>
      </c>
      <c r="N23" s="14">
        <f>'percentiles femmes'!N25</f>
        <v>3.5</v>
      </c>
      <c r="O23" s="14">
        <f>'percentiles femmes'!O25</f>
        <v>3</v>
      </c>
    </row>
    <row r="24" spans="1:15" ht="15" thickBot="1">
      <c r="D24" s="26">
        <f>IF(D23&lt;D3,1,IF(D23&lt;D4,2,IF(D23&lt;D5,3,IF(D23&lt;D6,4,IF(D23&lt;D7,5,IF(D23&lt;D8,6,IF(D23&lt;D9,7,IF(D23&lt;D10,8,IF(D23&lt;D11,9,IF(D23&lt;D12,10,IF(D23&lt;D13,11,IF(D23&lt;D14,12,IF(D23&lt;D15,13,IF(D23&lt;D16,14,IF(D23&lt;D17,15,IF(D23&lt;D18,16,IF(D23&lt;D19,17,IF(D23&lt;D20,18,IF(D23&lt;D21,19,IF(D23&lt;D22,20,21))))))))))))))))))))</f>
        <v>14</v>
      </c>
      <c r="E24" s="26">
        <f t="shared" ref="E24:O24" si="0">IF(E23&lt;E3,1,IF(E23&lt;E4,2,IF(E23&lt;E5,3,IF(E23&lt;E6,4,IF(E23&lt;E7,5,IF(E23&lt;E8,6,IF(E23&lt;E9,7,IF(E23&lt;E10,8,IF(E23&lt;E11,9,IF(E23&lt;E12,10,IF(E23&lt;E13,11,IF(E23&lt;E14,12,IF(E23&lt;E15,13,IF(E23&lt;E16,14,IF(E23&lt;E17,15,IF(E23&lt;E18,16,IF(E23&lt;E19,17,IF(E23&lt;E20,18,IF(E23&lt;E21,19,IF(E23&lt;E22,20,21))))))))))))))))))))</f>
        <v>17</v>
      </c>
      <c r="F24" s="26">
        <f t="shared" si="0"/>
        <v>5</v>
      </c>
      <c r="G24" s="26">
        <f t="shared" si="0"/>
        <v>17</v>
      </c>
      <c r="H24" s="26">
        <f t="shared" si="0"/>
        <v>16</v>
      </c>
      <c r="I24" s="26">
        <f t="shared" si="0"/>
        <v>13</v>
      </c>
      <c r="J24" s="26">
        <f t="shared" si="0"/>
        <v>15</v>
      </c>
      <c r="K24" s="26">
        <f t="shared" si="0"/>
        <v>12</v>
      </c>
      <c r="L24" s="26">
        <f t="shared" si="0"/>
        <v>15</v>
      </c>
      <c r="M24" s="26">
        <f t="shared" si="0"/>
        <v>13</v>
      </c>
      <c r="N24" s="26">
        <f t="shared" si="0"/>
        <v>9</v>
      </c>
      <c r="O24" s="26">
        <f t="shared" si="0"/>
        <v>12</v>
      </c>
    </row>
    <row r="25" spans="1:15" ht="48" thickTop="1" thickBot="1">
      <c r="D25" s="2" t="s">
        <v>2</v>
      </c>
      <c r="E25" s="3" t="s">
        <v>3</v>
      </c>
      <c r="F25" s="3" t="s">
        <v>4</v>
      </c>
      <c r="G25" s="3" t="s">
        <v>5</v>
      </c>
      <c r="H25" s="3" t="s">
        <v>6</v>
      </c>
      <c r="I25" s="3" t="s">
        <v>7</v>
      </c>
      <c r="J25" s="3" t="s">
        <v>8</v>
      </c>
      <c r="K25" s="3" t="s">
        <v>9</v>
      </c>
      <c r="L25" s="3" t="s">
        <v>10</v>
      </c>
      <c r="M25" s="3" t="s">
        <v>11</v>
      </c>
      <c r="N25" s="3" t="s">
        <v>12</v>
      </c>
      <c r="O25" s="4" t="s">
        <v>13</v>
      </c>
    </row>
    <row r="26" spans="1:15" ht="15" thickTop="1"/>
  </sheetData>
  <mergeCells count="3">
    <mergeCell ref="A1:A22"/>
    <mergeCell ref="B1:B2"/>
    <mergeCell ref="B3:B2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5"/>
  <sheetViews>
    <sheetView tabSelected="1" topLeftCell="A8" workbookViewId="0">
      <selection activeCell="B20" sqref="B20"/>
    </sheetView>
  </sheetViews>
  <sheetFormatPr baseColWidth="10" defaultRowHeight="14.4"/>
  <cols>
    <col min="1" max="1" width="23.88671875" customWidth="1"/>
  </cols>
  <sheetData>
    <row r="2" spans="1:13">
      <c r="B2" t="s">
        <v>116</v>
      </c>
      <c r="C2" t="s">
        <v>111</v>
      </c>
      <c r="D2" t="s">
        <v>112</v>
      </c>
      <c r="E2" t="s">
        <v>5</v>
      </c>
      <c r="F2" t="s">
        <v>113</v>
      </c>
      <c r="G2" t="s">
        <v>7</v>
      </c>
      <c r="H2" t="s">
        <v>109</v>
      </c>
      <c r="I2" t="s">
        <v>110</v>
      </c>
      <c r="J2" t="s">
        <v>114</v>
      </c>
      <c r="K2" t="s">
        <v>115</v>
      </c>
      <c r="L2" t="s">
        <v>12</v>
      </c>
      <c r="M2" t="s">
        <v>13</v>
      </c>
    </row>
    <row r="3" spans="1:13">
      <c r="A3" t="s">
        <v>108</v>
      </c>
      <c r="B3">
        <f>'percentiles femmes'!D26</f>
        <v>16</v>
      </c>
      <c r="C3">
        <f>'percentiles femmes'!E26</f>
        <v>17</v>
      </c>
      <c r="D3">
        <f>'percentiles femmes'!F26</f>
        <v>6</v>
      </c>
      <c r="E3">
        <f>'percentiles femmes'!G26</f>
        <v>15</v>
      </c>
      <c r="F3">
        <f>'percentiles femmes'!H26</f>
        <v>18</v>
      </c>
      <c r="G3">
        <f>'percentiles femmes'!I26</f>
        <v>12</v>
      </c>
      <c r="H3">
        <f>'percentiles femmes'!J26</f>
        <v>15</v>
      </c>
      <c r="I3">
        <f>'percentiles femmes'!K26</f>
        <v>12</v>
      </c>
      <c r="J3">
        <f>'percentiles femmes'!L26</f>
        <v>15</v>
      </c>
      <c r="K3">
        <f>'percentiles femmes'!M26</f>
        <v>14</v>
      </c>
      <c r="L3">
        <f>'percentiles femmes'!N26</f>
        <v>11</v>
      </c>
      <c r="M3">
        <f>'percentiles femmes'!O26</f>
        <v>14</v>
      </c>
    </row>
    <row r="4" spans="1:13">
      <c r="A4" t="s">
        <v>119</v>
      </c>
      <c r="B4">
        <v>19</v>
      </c>
      <c r="C4">
        <v>19</v>
      </c>
      <c r="D4">
        <v>19</v>
      </c>
      <c r="E4">
        <v>19</v>
      </c>
      <c r="F4">
        <v>19</v>
      </c>
      <c r="G4">
        <v>19</v>
      </c>
      <c r="H4">
        <v>19</v>
      </c>
      <c r="I4">
        <v>19</v>
      </c>
      <c r="J4">
        <v>19</v>
      </c>
      <c r="K4">
        <v>19</v>
      </c>
      <c r="L4">
        <v>19</v>
      </c>
      <c r="M4">
        <v>19</v>
      </c>
    </row>
    <row r="5" spans="1:13">
      <c r="A5" t="s">
        <v>120</v>
      </c>
      <c r="B5">
        <v>20</v>
      </c>
      <c r="C5">
        <v>20</v>
      </c>
      <c r="D5">
        <v>20</v>
      </c>
      <c r="E5">
        <v>20</v>
      </c>
      <c r="F5">
        <v>20</v>
      </c>
      <c r="G5">
        <v>20</v>
      </c>
      <c r="H5">
        <v>20</v>
      </c>
      <c r="I5">
        <v>20</v>
      </c>
      <c r="J5">
        <v>20</v>
      </c>
      <c r="K5">
        <v>20</v>
      </c>
      <c r="L5">
        <v>20</v>
      </c>
      <c r="M5">
        <v>20</v>
      </c>
    </row>
  </sheetData>
  <pageMargins left="0.7" right="0.7" top="0.75" bottom="0.75" header="0.3" footer="0.3"/>
  <pageSetup paperSize="9" orientation="portrait" horizontalDpi="30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4"/>
  <sheetViews>
    <sheetView workbookViewId="0">
      <selection activeCell="A3" sqref="A3:A4"/>
    </sheetView>
  </sheetViews>
  <sheetFormatPr baseColWidth="10" defaultRowHeight="14.4"/>
  <sheetData>
    <row r="1" spans="1:13">
      <c r="B1" t="s">
        <v>116</v>
      </c>
      <c r="C1" t="s">
        <v>111</v>
      </c>
      <c r="D1" t="s">
        <v>112</v>
      </c>
      <c r="E1" t="s">
        <v>5</v>
      </c>
      <c r="F1" t="s">
        <v>113</v>
      </c>
      <c r="G1" t="s">
        <v>7</v>
      </c>
      <c r="H1" t="s">
        <v>109</v>
      </c>
      <c r="I1" t="s">
        <v>110</v>
      </c>
      <c r="J1" t="s">
        <v>114</v>
      </c>
      <c r="K1" t="s">
        <v>115</v>
      </c>
      <c r="L1" t="s">
        <v>12</v>
      </c>
      <c r="M1" t="s">
        <v>13</v>
      </c>
    </row>
    <row r="2" spans="1:13">
      <c r="A2" t="s">
        <v>108</v>
      </c>
      <c r="B2">
        <f>'percentiles hommes'!D24</f>
        <v>14</v>
      </c>
      <c r="C2">
        <f>'percentiles hommes'!E24</f>
        <v>17</v>
      </c>
      <c r="D2">
        <f>'percentiles hommes'!F24</f>
        <v>5</v>
      </c>
      <c r="E2">
        <f>'percentiles hommes'!G24</f>
        <v>17</v>
      </c>
      <c r="F2">
        <f>'percentiles hommes'!H24</f>
        <v>16</v>
      </c>
      <c r="G2">
        <f>'percentiles hommes'!I24</f>
        <v>13</v>
      </c>
      <c r="H2">
        <f>'percentiles hommes'!J24</f>
        <v>15</v>
      </c>
      <c r="I2">
        <f>'percentiles hommes'!K24</f>
        <v>12</v>
      </c>
      <c r="J2">
        <f>'percentiles hommes'!L24</f>
        <v>15</v>
      </c>
      <c r="K2">
        <f>'percentiles hommes'!M24</f>
        <v>13</v>
      </c>
      <c r="L2">
        <f>'percentiles hommes'!N24</f>
        <v>9</v>
      </c>
      <c r="M2">
        <f>'percentiles hommes'!O24</f>
        <v>12</v>
      </c>
    </row>
    <row r="3" spans="1:13">
      <c r="A3" t="s">
        <v>119</v>
      </c>
      <c r="B3">
        <v>19</v>
      </c>
      <c r="C3">
        <v>19</v>
      </c>
      <c r="D3">
        <v>19</v>
      </c>
      <c r="E3">
        <v>19</v>
      </c>
      <c r="F3">
        <v>19</v>
      </c>
      <c r="G3">
        <v>19</v>
      </c>
      <c r="H3">
        <v>19</v>
      </c>
      <c r="I3">
        <v>19</v>
      </c>
      <c r="J3">
        <v>19</v>
      </c>
      <c r="K3">
        <v>19</v>
      </c>
      <c r="L3">
        <v>19</v>
      </c>
      <c r="M3">
        <v>19</v>
      </c>
    </row>
    <row r="4" spans="1:13">
      <c r="A4" t="s">
        <v>120</v>
      </c>
      <c r="B4">
        <v>20</v>
      </c>
      <c r="C4">
        <v>20</v>
      </c>
      <c r="D4">
        <v>20</v>
      </c>
      <c r="E4">
        <v>20</v>
      </c>
      <c r="F4">
        <v>20</v>
      </c>
      <c r="G4">
        <v>20</v>
      </c>
      <c r="H4">
        <v>20</v>
      </c>
      <c r="I4">
        <v>20</v>
      </c>
      <c r="J4">
        <v>20</v>
      </c>
      <c r="K4">
        <v>20</v>
      </c>
      <c r="L4">
        <v>20</v>
      </c>
      <c r="M4">
        <v>20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N5"/>
  <sheetViews>
    <sheetView topLeftCell="A9" workbookViewId="0">
      <selection activeCell="C13" sqref="C13"/>
    </sheetView>
  </sheetViews>
  <sheetFormatPr baseColWidth="10" defaultRowHeight="14.4"/>
  <cols>
    <col min="2" max="2" width="15.44140625" customWidth="1"/>
    <col min="3" max="3" width="25.5546875" customWidth="1"/>
    <col min="4" max="4" width="20.109375" customWidth="1"/>
    <col min="14" max="14" width="25.6640625" customWidth="1"/>
  </cols>
  <sheetData>
    <row r="3" spans="2:14">
      <c r="C3" t="s">
        <v>116</v>
      </c>
      <c r="D3" t="s">
        <v>111</v>
      </c>
      <c r="E3" t="s">
        <v>112</v>
      </c>
      <c r="F3" t="s">
        <v>5</v>
      </c>
      <c r="G3" t="s">
        <v>113</v>
      </c>
      <c r="H3" t="s">
        <v>7</v>
      </c>
      <c r="I3" t="s">
        <v>109</v>
      </c>
      <c r="J3" t="s">
        <v>110</v>
      </c>
      <c r="K3" t="s">
        <v>114</v>
      </c>
      <c r="L3" t="s">
        <v>115</v>
      </c>
      <c r="M3" t="s">
        <v>12</v>
      </c>
      <c r="N3" t="s">
        <v>13</v>
      </c>
    </row>
    <row r="4" spans="2:14">
      <c r="B4" t="s">
        <v>117</v>
      </c>
      <c r="C4">
        <v>20</v>
      </c>
      <c r="D4">
        <v>21</v>
      </c>
      <c r="E4">
        <v>20</v>
      </c>
      <c r="F4">
        <v>21</v>
      </c>
      <c r="G4">
        <v>19</v>
      </c>
      <c r="H4">
        <v>20</v>
      </c>
      <c r="I4">
        <v>19</v>
      </c>
      <c r="J4">
        <v>20</v>
      </c>
      <c r="K4">
        <v>20</v>
      </c>
      <c r="L4">
        <v>20</v>
      </c>
      <c r="M4">
        <v>17</v>
      </c>
      <c r="N4">
        <v>20</v>
      </c>
    </row>
    <row r="5" spans="2:14">
      <c r="B5" t="s">
        <v>118</v>
      </c>
      <c r="C5">
        <v>8</v>
      </c>
      <c r="D5">
        <v>10</v>
      </c>
      <c r="E5">
        <v>8</v>
      </c>
      <c r="F5">
        <v>10</v>
      </c>
      <c r="G5">
        <v>5</v>
      </c>
      <c r="H5">
        <v>3</v>
      </c>
      <c r="I5">
        <v>5</v>
      </c>
      <c r="J5">
        <v>1</v>
      </c>
      <c r="K5">
        <v>15</v>
      </c>
      <c r="L5">
        <v>5</v>
      </c>
      <c r="M5">
        <v>8</v>
      </c>
      <c r="N5">
        <v>6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26D73-529E-4AF1-9326-E91EB256DE4B}">
  <dimension ref="A1:A3"/>
  <sheetViews>
    <sheetView workbookViewId="0">
      <selection activeCell="B7" sqref="B7"/>
    </sheetView>
  </sheetViews>
  <sheetFormatPr baseColWidth="10" defaultRowHeight="14.4"/>
  <sheetData>
    <row r="1" spans="1:1">
      <c r="A1" s="27" t="s">
        <v>121</v>
      </c>
    </row>
    <row r="2" spans="1:1">
      <c r="A2" t="s">
        <v>122</v>
      </c>
    </row>
    <row r="3" spans="1:1">
      <c r="A3" s="28" t="s">
        <v>123</v>
      </c>
    </row>
  </sheetData>
  <hyperlinks>
    <hyperlink ref="A1" r:id="rId1" display="https://creativecommons.org/licenses/by-nc-nd/4.0/deed.fr" xr:uid="{6EC276BB-AC4C-40B1-989D-97DDC99F8AE0}"/>
    <hyperlink ref="A3" r:id="rId2" display="https://doi.org/10.1016/j.encep.2022.11.004" xr:uid="{5E3B4715-51BA-4F04-A924-D0145711F265}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scores par items</vt:lpstr>
      <vt:lpstr>moyennes par dimensions</vt:lpstr>
      <vt:lpstr>percentiles femmes</vt:lpstr>
      <vt:lpstr>percentiles hommes</vt:lpstr>
      <vt:lpstr>grpah femme</vt:lpstr>
      <vt:lpstr>graph homme</vt:lpstr>
      <vt:lpstr>comparaison</vt:lpstr>
      <vt:lpstr>droits d'auteurs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2024-11-15T14:38:46Z</dcterms:modified>
</cp:coreProperties>
</file>